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tanley\Documents\上傳本局網頁、Z槽資料\上傳本局全球資訊網\110年檢查資料清單及附件\"/>
    </mc:Choice>
  </mc:AlternateContent>
  <bookViews>
    <workbookView xWindow="420" yWindow="540" windowWidth="7395" windowHeight="4770" tabRatio="750" firstSheet="14" activeTab="29"/>
  </bookViews>
  <sheets>
    <sheet name="清單" sheetId="1" r:id="rId1"/>
    <sheet name="B1" sheetId="56" r:id="rId2"/>
    <sheet name="B2" sheetId="3" r:id="rId3"/>
    <sheet name="B3" sheetId="4" r:id="rId4"/>
    <sheet name="B4" sheetId="5" r:id="rId5"/>
    <sheet name="B4-1" sheetId="6" r:id="rId6"/>
    <sheet name="B5" sheetId="7" r:id="rId7"/>
    <sheet name="B6" sheetId="8" r:id="rId8"/>
    <sheet name="B7" sheetId="9" r:id="rId9"/>
    <sheet name="B8" sheetId="10" r:id="rId10"/>
    <sheet name="B9" sheetId="11" r:id="rId11"/>
    <sheet name="B10" sheetId="12" r:id="rId12"/>
    <sheet name="B11" sheetId="13" r:id="rId13"/>
    <sheet name="B12" sheetId="59" r:id="rId14"/>
    <sheet name="B13" sheetId="15" r:id="rId15"/>
    <sheet name="B14" sheetId="16" r:id="rId16"/>
    <sheet name="B15" sheetId="17" r:id="rId17"/>
    <sheet name="B15-1" sheetId="18" r:id="rId18"/>
    <sheet name="B16" sheetId="19" r:id="rId19"/>
    <sheet name="B17" sheetId="20" r:id="rId20"/>
    <sheet name="B18" sheetId="21" r:id="rId21"/>
    <sheet name="B19" sheetId="22" r:id="rId22"/>
    <sheet name="B20" sheetId="60" r:id="rId23"/>
    <sheet name="B20-1" sheetId="23" r:id="rId24"/>
    <sheet name="B20-2" sheetId="24" r:id="rId25"/>
    <sheet name="B21" sheetId="25" r:id="rId26"/>
    <sheet name="B22" sheetId="26" r:id="rId27"/>
    <sheet name="B23" sheetId="27" r:id="rId28"/>
    <sheet name="B24" sheetId="28" r:id="rId29"/>
    <sheet name="B25" sheetId="29" r:id="rId30"/>
    <sheet name="B26" sheetId="31" r:id="rId31"/>
    <sheet name="B27" sheetId="30" r:id="rId32"/>
    <sheet name="B28" sheetId="32" r:id="rId33"/>
    <sheet name="B29" sheetId="58" r:id="rId34"/>
    <sheet name="B30" sheetId="34" r:id="rId35"/>
    <sheet name="B31" sheetId="35" r:id="rId36"/>
    <sheet name="B32" sheetId="36" r:id="rId37"/>
    <sheet name="B33" sheetId="37" r:id="rId38"/>
    <sheet name="B34" sheetId="38" r:id="rId39"/>
    <sheet name="B35" sheetId="45" r:id="rId40"/>
    <sheet name="B36" sheetId="53" r:id="rId41"/>
    <sheet name="B37" sheetId="47" r:id="rId42"/>
    <sheet name="B38" sheetId="48" r:id="rId43"/>
    <sheet name="B39" sheetId="49" r:id="rId44"/>
    <sheet name="B40" sheetId="50" r:id="rId45"/>
  </sheets>
  <definedNames>
    <definedName name="_xlnm.Print_Area" localSheetId="18">'B16'!$A$1:$M$28</definedName>
    <definedName name="_xlnm.Print_Area" localSheetId="19">'B17'!$A$1:$N$27</definedName>
    <definedName name="_xlnm.Print_Area" localSheetId="23">'B20-1'!$A$1:$H$31</definedName>
    <definedName name="_xlnm.Print_Area" localSheetId="26">'B22'!$A$1:$Q$32</definedName>
    <definedName name="_xlnm.Print_Area" localSheetId="27">'B23'!$A$1:$Q$31</definedName>
    <definedName name="_xlnm.Print_Area" localSheetId="28">'B24'!$A$1:$O$27</definedName>
    <definedName name="_xlnm.Print_Area" localSheetId="29">'B25'!$A$1:$M$30</definedName>
    <definedName name="_xlnm.Print_Area" localSheetId="34">'B30'!$A$1:$E$24</definedName>
    <definedName name="_xlnm.Print_Area" localSheetId="35">'B31'!$A$1:$M$24</definedName>
    <definedName name="_xlnm.Print_Area" localSheetId="40">'B36'!$A$1:$C$34</definedName>
    <definedName name="_xlnm.Print_Area" localSheetId="43">'B39'!$A$1:$F$24</definedName>
    <definedName name="_xlnm.Print_Area" localSheetId="9">'B8'!$A$1:$L$33</definedName>
    <definedName name="_xlnm.Print_Area" localSheetId="10">'B9'!$A$1:$F$13</definedName>
    <definedName name="_xlnm.Print_Area" localSheetId="0">清單!$A$1:$C$45</definedName>
  </definedNames>
  <calcPr calcId="152511"/>
</workbook>
</file>

<file path=xl/calcChain.xml><?xml version="1.0" encoding="utf-8"?>
<calcChain xmlns="http://schemas.openxmlformats.org/spreadsheetml/2006/main">
  <c r="A33" i="9" l="1"/>
  <c r="A2" i="60" l="1"/>
  <c r="A3" i="60"/>
  <c r="C4" i="59" l="1"/>
  <c r="A3" i="59"/>
  <c r="A2" i="59"/>
  <c r="A3" i="58" l="1"/>
  <c r="A2" i="58"/>
  <c r="B7" i="31" l="1"/>
  <c r="B6" i="31"/>
  <c r="A2" i="31"/>
  <c r="B3" i="31"/>
  <c r="C2" i="32"/>
  <c r="A2" i="32"/>
  <c r="A2" i="13"/>
  <c r="A27" i="29"/>
  <c r="A3" i="56" l="1"/>
  <c r="A2" i="56"/>
  <c r="J3" i="35" l="1"/>
  <c r="A3" i="53" l="1"/>
  <c r="A2" i="53"/>
  <c r="F3" i="47" l="1"/>
  <c r="E3" i="47"/>
  <c r="B3" i="47"/>
  <c r="D2" i="50"/>
  <c r="F2" i="49"/>
  <c r="E2" i="48"/>
  <c r="D2" i="47"/>
  <c r="A2" i="50"/>
  <c r="A2" i="49"/>
  <c r="A2" i="48"/>
  <c r="A2" i="47"/>
  <c r="M27" i="28" l="1"/>
  <c r="N27" i="28"/>
  <c r="L27" i="28"/>
  <c r="C3" i="45"/>
  <c r="E4" i="38"/>
  <c r="E3" i="38"/>
  <c r="C3" i="38"/>
  <c r="B3" i="38"/>
  <c r="A2" i="38"/>
  <c r="A11" i="37"/>
  <c r="E4" i="37"/>
  <c r="E3" i="37"/>
  <c r="C3" i="37"/>
  <c r="B3" i="37"/>
  <c r="A2" i="37"/>
  <c r="N2" i="36"/>
  <c r="A2" i="36"/>
  <c r="E2" i="35"/>
  <c r="A2" i="35"/>
  <c r="E2" i="34"/>
  <c r="A2" i="34"/>
  <c r="E3" i="30"/>
  <c r="D3" i="30"/>
  <c r="C3" i="30"/>
  <c r="C2" i="30"/>
  <c r="A2" i="30"/>
  <c r="A28" i="29"/>
  <c r="F2" i="29"/>
  <c r="A2" i="29"/>
  <c r="G2" i="28"/>
  <c r="A2" i="28"/>
  <c r="I2" i="27"/>
  <c r="A2" i="27"/>
  <c r="A3" i="26"/>
  <c r="A2" i="26"/>
  <c r="Q1" i="26"/>
  <c r="A3" i="25"/>
  <c r="A2" i="25"/>
  <c r="Q1" i="25"/>
  <c r="C2" i="24"/>
  <c r="A2" i="24"/>
  <c r="D2" i="23"/>
  <c r="A2" i="23"/>
  <c r="E2" i="22"/>
  <c r="A2" i="22"/>
  <c r="F2" i="21"/>
  <c r="A2" i="21"/>
  <c r="G2" i="20"/>
  <c r="A2" i="20"/>
  <c r="F2" i="19"/>
  <c r="A2" i="19"/>
  <c r="E2" i="18"/>
  <c r="A2" i="18"/>
  <c r="D2" i="17"/>
  <c r="A2" i="17"/>
  <c r="A3" i="16"/>
  <c r="B2" i="16"/>
  <c r="D2" i="15"/>
  <c r="A2" i="15"/>
  <c r="A17" i="12"/>
  <c r="A16" i="12"/>
  <c r="A15" i="12"/>
  <c r="A14" i="12"/>
  <c r="A13" i="12"/>
  <c r="A12" i="12"/>
  <c r="A11" i="12"/>
  <c r="A10" i="12"/>
  <c r="A9" i="12"/>
  <c r="A8" i="12"/>
  <c r="A7" i="12"/>
  <c r="A6" i="12"/>
  <c r="G2" i="12"/>
  <c r="A2" i="12"/>
  <c r="F2" i="11"/>
  <c r="A2" i="11"/>
  <c r="A33" i="10"/>
  <c r="D2" i="10"/>
  <c r="A2" i="10"/>
  <c r="D2" i="9"/>
  <c r="A2" i="9"/>
  <c r="A16" i="8"/>
  <c r="A15" i="8"/>
  <c r="A14" i="8"/>
  <c r="A13" i="8"/>
  <c r="A12" i="8"/>
  <c r="A11" i="8"/>
  <c r="A10" i="8"/>
  <c r="A9" i="8"/>
  <c r="A8" i="8"/>
  <c r="A7" i="8"/>
  <c r="A6" i="8"/>
  <c r="A5" i="8"/>
  <c r="E2" i="8"/>
  <c r="A2" i="8"/>
  <c r="A16" i="7"/>
  <c r="A15" i="7"/>
  <c r="A14" i="7"/>
  <c r="A13" i="7"/>
  <c r="A12" i="7"/>
  <c r="A11" i="7"/>
  <c r="A10" i="7"/>
  <c r="A9" i="7"/>
  <c r="A8" i="7"/>
  <c r="A7" i="7"/>
  <c r="A6" i="7"/>
  <c r="A5" i="7"/>
  <c r="D2" i="7"/>
  <c r="A2" i="7"/>
  <c r="A17" i="6"/>
  <c r="A16" i="6"/>
  <c r="A15" i="6"/>
  <c r="A14" i="6"/>
  <c r="A13" i="6"/>
  <c r="A12" i="6"/>
  <c r="A11" i="6"/>
  <c r="A10" i="6"/>
  <c r="A9" i="6"/>
  <c r="A8" i="6"/>
  <c r="A7" i="6"/>
  <c r="A6" i="6"/>
  <c r="E2" i="6"/>
  <c r="A2" i="6"/>
  <c r="A21" i="5"/>
  <c r="A20" i="5"/>
  <c r="A19" i="5"/>
  <c r="A18" i="5"/>
  <c r="A17" i="5"/>
  <c r="A16" i="5"/>
  <c r="A15" i="5"/>
  <c r="A14" i="5"/>
  <c r="A13" i="5"/>
  <c r="A12" i="5"/>
  <c r="A11" i="5"/>
  <c r="A10" i="5"/>
  <c r="A8" i="5"/>
  <c r="A6" i="5"/>
  <c r="A5" i="5"/>
  <c r="A4" i="5"/>
  <c r="D2" i="4"/>
  <c r="A2" i="4"/>
  <c r="D2" i="3"/>
  <c r="A2" i="3"/>
  <c r="D17" i="38"/>
  <c r="D16" i="38"/>
  <c r="D15" i="38"/>
  <c r="D14" i="38"/>
  <c r="D13" i="38"/>
  <c r="D10" i="38"/>
  <c r="D9" i="38"/>
  <c r="D8" i="38"/>
  <c r="D7" i="38"/>
  <c r="D6" i="38"/>
  <c r="F9" i="37"/>
  <c r="D9" i="37"/>
  <c r="D8" i="37"/>
  <c r="F7" i="37"/>
  <c r="E7" i="37"/>
  <c r="C7" i="37"/>
  <c r="B7" i="37"/>
  <c r="F6" i="37"/>
  <c r="D6" i="37"/>
  <c r="F5" i="37"/>
  <c r="D5" i="37"/>
  <c r="F22" i="32"/>
  <c r="E22" i="32"/>
  <c r="D22" i="32"/>
  <c r="E24" i="30"/>
  <c r="F21" i="30" s="1"/>
  <c r="F22" i="30"/>
  <c r="F20" i="30"/>
  <c r="F18" i="30"/>
  <c r="F14" i="30"/>
  <c r="E14" i="30"/>
  <c r="D14" i="30"/>
  <c r="D24" i="30" s="1"/>
  <c r="C14" i="30"/>
  <c r="C24" i="30" s="1"/>
  <c r="F13" i="30"/>
  <c r="F12" i="30"/>
  <c r="F11" i="30"/>
  <c r="F10" i="30"/>
  <c r="F9" i="30"/>
  <c r="F7" i="30"/>
  <c r="F6" i="30"/>
  <c r="F5" i="30"/>
  <c r="K25" i="29"/>
  <c r="I25" i="29"/>
  <c r="D25" i="29"/>
  <c r="L23" i="29"/>
  <c r="L21" i="29"/>
  <c r="L19" i="29"/>
  <c r="L17" i="29"/>
  <c r="L15" i="29"/>
  <c r="L13" i="29"/>
  <c r="L11" i="29"/>
  <c r="L9" i="29"/>
  <c r="L7" i="29"/>
  <c r="L5" i="29"/>
  <c r="K27" i="28"/>
  <c r="J27" i="28"/>
  <c r="P27" i="27"/>
  <c r="O27" i="27"/>
  <c r="N27" i="27"/>
  <c r="H27" i="27"/>
  <c r="G27" i="27"/>
  <c r="F27" i="27"/>
  <c r="P28" i="26"/>
  <c r="O28" i="26"/>
  <c r="N28" i="26"/>
  <c r="H28" i="26"/>
  <c r="G28" i="26"/>
  <c r="F28" i="26"/>
  <c r="B28" i="26"/>
  <c r="P28" i="25"/>
  <c r="O28" i="25"/>
  <c r="N28" i="25"/>
  <c r="H28" i="25"/>
  <c r="G28" i="25"/>
  <c r="F28" i="25"/>
  <c r="B28" i="25"/>
  <c r="G25" i="23"/>
  <c r="F25" i="23"/>
  <c r="E25" i="23"/>
  <c r="D25" i="23"/>
  <c r="C25" i="23"/>
  <c r="B25" i="23"/>
  <c r="F29" i="22"/>
  <c r="E29" i="22"/>
  <c r="F23" i="21"/>
  <c r="E25" i="20"/>
  <c r="F25" i="19"/>
  <c r="E19" i="17"/>
  <c r="F25" i="15"/>
  <c r="F24" i="15"/>
  <c r="F23" i="15"/>
  <c r="F22" i="15"/>
  <c r="F21" i="15"/>
  <c r="F20" i="15"/>
  <c r="F19" i="15"/>
  <c r="F18" i="15"/>
  <c r="F17" i="15"/>
  <c r="F15" i="15"/>
  <c r="F11" i="15"/>
  <c r="F10" i="15"/>
  <c r="F9" i="15"/>
  <c r="F7" i="15"/>
  <c r="F6" i="15"/>
  <c r="F5" i="15"/>
  <c r="G18" i="12"/>
  <c r="D18" i="12"/>
  <c r="C18" i="12"/>
  <c r="B18" i="12"/>
  <c r="E17" i="12"/>
  <c r="F17" i="12" s="1"/>
  <c r="E16" i="12"/>
  <c r="F16" i="12" s="1"/>
  <c r="E15" i="12"/>
  <c r="F15" i="12" s="1"/>
  <c r="E14" i="12"/>
  <c r="F14" i="12" s="1"/>
  <c r="E13" i="12"/>
  <c r="F13" i="12" s="1"/>
  <c r="E12" i="12"/>
  <c r="F12" i="12" s="1"/>
  <c r="F11" i="12"/>
  <c r="E11" i="12"/>
  <c r="E10" i="12"/>
  <c r="F10" i="12" s="1"/>
  <c r="E9" i="12"/>
  <c r="F9" i="12" s="1"/>
  <c r="E8" i="12"/>
  <c r="F8" i="12" s="1"/>
  <c r="F7" i="12"/>
  <c r="E7" i="12"/>
  <c r="F6" i="12"/>
  <c r="L30" i="10"/>
  <c r="I30" i="10"/>
  <c r="H30" i="10"/>
  <c r="G30" i="10"/>
  <c r="F30" i="10"/>
  <c r="E30" i="10"/>
  <c r="G31" i="9"/>
  <c r="F31" i="9"/>
  <c r="F32" i="9" s="1"/>
  <c r="G25" i="9"/>
  <c r="G32" i="9" s="1"/>
  <c r="G16" i="9"/>
  <c r="F16" i="9"/>
  <c r="F17" i="9" s="1"/>
  <c r="G10" i="9"/>
  <c r="C18" i="8"/>
  <c r="K17" i="8"/>
  <c r="K18" i="8" s="1"/>
  <c r="J17" i="8"/>
  <c r="I17" i="8"/>
  <c r="I18" i="8" s="1"/>
  <c r="I19" i="8" s="1"/>
  <c r="H17" i="8"/>
  <c r="H18" i="8" s="1"/>
  <c r="G17" i="8"/>
  <c r="F17" i="8"/>
  <c r="E17" i="8"/>
  <c r="E18" i="8" s="1"/>
  <c r="D17" i="8"/>
  <c r="C17" i="8"/>
  <c r="B17" i="8"/>
  <c r="B19" i="8" s="1"/>
  <c r="D18" i="7"/>
  <c r="C18" i="7"/>
  <c r="F17" i="7"/>
  <c r="F18" i="7" s="1"/>
  <c r="E17" i="7"/>
  <c r="E18" i="7" s="1"/>
  <c r="D17" i="7"/>
  <c r="C17" i="7"/>
  <c r="B17" i="7"/>
  <c r="B18" i="7" s="1"/>
  <c r="G16" i="7"/>
  <c r="G15" i="7"/>
  <c r="G14" i="7"/>
  <c r="G13" i="7"/>
  <c r="G12" i="7"/>
  <c r="G11" i="7"/>
  <c r="G10" i="7"/>
  <c r="G9" i="7"/>
  <c r="G8" i="7"/>
  <c r="G7" i="7"/>
  <c r="G6" i="7"/>
  <c r="G5" i="7"/>
  <c r="J17" i="6"/>
  <c r="C17" i="6"/>
  <c r="G17" i="6" s="1"/>
  <c r="I17" i="6" s="1"/>
  <c r="J16" i="6"/>
  <c r="C16" i="6"/>
  <c r="G16" i="6" s="1"/>
  <c r="I16" i="6" s="1"/>
  <c r="J15" i="6"/>
  <c r="C15" i="6"/>
  <c r="G15" i="6" s="1"/>
  <c r="I15" i="6" s="1"/>
  <c r="J14" i="6"/>
  <c r="C14" i="6"/>
  <c r="G14" i="6" s="1"/>
  <c r="I14" i="6" s="1"/>
  <c r="J13" i="6"/>
  <c r="C13" i="6"/>
  <c r="G13" i="6" s="1"/>
  <c r="I13" i="6" s="1"/>
  <c r="J12" i="6"/>
  <c r="C12" i="6"/>
  <c r="G12" i="6" s="1"/>
  <c r="I12" i="6" s="1"/>
  <c r="J11" i="6"/>
  <c r="C11" i="6"/>
  <c r="G11" i="6" s="1"/>
  <c r="I11" i="6" s="1"/>
  <c r="J10" i="6"/>
  <c r="C10" i="6"/>
  <c r="G10" i="6" s="1"/>
  <c r="I10" i="6" s="1"/>
  <c r="J9" i="6"/>
  <c r="C9" i="6"/>
  <c r="G9" i="6" s="1"/>
  <c r="I9" i="6" s="1"/>
  <c r="J8" i="6"/>
  <c r="C8" i="6"/>
  <c r="G8" i="6" s="1"/>
  <c r="I8" i="6" s="1"/>
  <c r="J7" i="6"/>
  <c r="C7" i="6"/>
  <c r="G7" i="6" s="1"/>
  <c r="I7" i="6" s="1"/>
  <c r="J6" i="6"/>
  <c r="C6" i="6"/>
  <c r="G6" i="6" s="1"/>
  <c r="I6" i="6" s="1"/>
  <c r="G29" i="5"/>
  <c r="J27" i="5"/>
  <c r="J25" i="5"/>
  <c r="F22" i="5"/>
  <c r="B22" i="5"/>
  <c r="D22" i="5" s="1"/>
  <c r="J21" i="5"/>
  <c r="H21" i="5"/>
  <c r="D21" i="5"/>
  <c r="J20" i="5"/>
  <c r="D20" i="5"/>
  <c r="H20" i="5" s="1"/>
  <c r="J19" i="5"/>
  <c r="D19" i="5"/>
  <c r="H19" i="5" s="1"/>
  <c r="J18" i="5"/>
  <c r="D18" i="5"/>
  <c r="H18" i="5" s="1"/>
  <c r="J17" i="5"/>
  <c r="H17" i="5"/>
  <c r="D17" i="5"/>
  <c r="J16" i="5"/>
  <c r="D16" i="5"/>
  <c r="H16" i="5" s="1"/>
  <c r="J15" i="5"/>
  <c r="D15" i="5"/>
  <c r="H15" i="5" s="1"/>
  <c r="J14" i="5"/>
  <c r="D14" i="5"/>
  <c r="H14" i="5" s="1"/>
  <c r="J13" i="5"/>
  <c r="H13" i="5"/>
  <c r="D13" i="5"/>
  <c r="J12" i="5"/>
  <c r="D12" i="5"/>
  <c r="H12" i="5" s="1"/>
  <c r="J11" i="5"/>
  <c r="H11" i="5"/>
  <c r="D11" i="5"/>
  <c r="J10" i="5"/>
  <c r="D10" i="5"/>
  <c r="H10" i="5" s="1"/>
  <c r="H6" i="5"/>
  <c r="H5" i="5"/>
  <c r="H4" i="5"/>
  <c r="F19" i="3"/>
  <c r="C19" i="3"/>
  <c r="A2" i="1"/>
  <c r="G17" i="7" l="1"/>
  <c r="D19" i="8"/>
  <c r="E18" i="12"/>
  <c r="F18" i="12" s="1"/>
  <c r="D7" i="37"/>
  <c r="H19" i="8"/>
  <c r="G18" i="7"/>
  <c r="G17" i="9"/>
  <c r="F16" i="30"/>
  <c r="J19" i="8"/>
  <c r="H22" i="5"/>
  <c r="F15" i="30"/>
  <c r="F19" i="30"/>
  <c r="F23" i="30"/>
  <c r="F24" i="30"/>
  <c r="J22" i="5"/>
  <c r="F17" i="30"/>
</calcChain>
</file>

<file path=xl/sharedStrings.xml><?xml version="1.0" encoding="utf-8"?>
<sst xmlns="http://schemas.openxmlformats.org/spreadsheetml/2006/main" count="1334" uniqueCount="974">
  <si>
    <t>受檢單位：</t>
  </si>
  <si>
    <t>檢查基準日：</t>
  </si>
  <si>
    <t>上次檢查基準日：</t>
  </si>
  <si>
    <t>項目</t>
  </si>
  <si>
    <t>附表編號</t>
  </si>
  <si>
    <t xml:space="preserve">    資 料 名 稱</t>
  </si>
  <si>
    <t>附表B1</t>
  </si>
  <si>
    <t>附表B2</t>
  </si>
  <si>
    <t>存放行庫明細表</t>
  </si>
  <si>
    <t>附表B3</t>
  </si>
  <si>
    <t>透支行庫及各項借入款明細表</t>
  </si>
  <si>
    <t>附表B4、B4-1</t>
  </si>
  <si>
    <t>流動性分析表</t>
  </si>
  <si>
    <t>附表B5</t>
  </si>
  <si>
    <t>最近一年平均存放比率明細表</t>
  </si>
  <si>
    <t>附表B6</t>
  </si>
  <si>
    <t>平均存款、放款、存儲及借入款利率計算表</t>
  </si>
  <si>
    <t>附表B7</t>
  </si>
  <si>
    <t>不動產異動明細表</t>
  </si>
  <si>
    <t>附表B8</t>
  </si>
  <si>
    <t>承受擔保品明細表</t>
  </si>
  <si>
    <t>附表B9</t>
  </si>
  <si>
    <t>存款性質分析表</t>
  </si>
  <si>
    <t>附表B10</t>
  </si>
  <si>
    <t>支票存款退票統計表</t>
  </si>
  <si>
    <t>附表B11</t>
  </si>
  <si>
    <t>支票存款拒絕往來戶名單</t>
  </si>
  <si>
    <t>附表B12</t>
  </si>
  <si>
    <t>附表B13</t>
  </si>
  <si>
    <t>放款性質分析表</t>
  </si>
  <si>
    <t>附表B14</t>
  </si>
  <si>
    <t>附表B15</t>
  </si>
  <si>
    <t>承作整批分戶房貸彙總表</t>
  </si>
  <si>
    <t>附表B15-1</t>
  </si>
  <si>
    <t>承作整批分戶房貸明細表</t>
  </si>
  <si>
    <t>附表B16</t>
  </si>
  <si>
    <t>對理監事職員及與其有利害關係人者授信明細表</t>
  </si>
  <si>
    <t>附表B17</t>
  </si>
  <si>
    <t>以空地為擔保品授信明細表</t>
  </si>
  <si>
    <t>附表B18</t>
  </si>
  <si>
    <t>縣市外擔保品授信明細表</t>
  </si>
  <si>
    <t>附表B19</t>
  </si>
  <si>
    <t>關聯戶、關係戶借款明細表</t>
  </si>
  <si>
    <t>逾期放款統計表、結構分析表</t>
  </si>
  <si>
    <t>附表B21</t>
  </si>
  <si>
    <t>其他應予評估放款明細表</t>
  </si>
  <si>
    <t>附表B22</t>
  </si>
  <si>
    <t>逾期放款明細表</t>
  </si>
  <si>
    <t>附表B23</t>
  </si>
  <si>
    <t>催收款項明細表</t>
  </si>
  <si>
    <t>附表B24</t>
  </si>
  <si>
    <t>協議分期明細表</t>
  </si>
  <si>
    <t>附表B25</t>
  </si>
  <si>
    <t>轉銷呆帳明細表</t>
  </si>
  <si>
    <t>附表B26</t>
  </si>
  <si>
    <t>投資內容分析表</t>
  </si>
  <si>
    <t>附表B27</t>
  </si>
  <si>
    <t>附表B28</t>
  </si>
  <si>
    <t>買入票券(有價證券)明細表</t>
  </si>
  <si>
    <t>其他</t>
  </si>
  <si>
    <t>附表B29</t>
  </si>
  <si>
    <t>附表B30</t>
  </si>
  <si>
    <t>金融機構主要負責人名冊</t>
  </si>
  <si>
    <t>附表B31</t>
  </si>
  <si>
    <t>附表B32</t>
  </si>
  <si>
    <t>營業廳配置圖</t>
  </si>
  <si>
    <t>附表B33</t>
  </si>
  <si>
    <t>保管箱業務統計表</t>
  </si>
  <si>
    <t>附表B34</t>
  </si>
  <si>
    <t>外滙業務統計表</t>
  </si>
  <si>
    <t>金融法規適用意見表</t>
  </si>
  <si>
    <t xml:space="preserve">單位：新臺幣元   </t>
  </si>
  <si>
    <t>往來金融機構名稱</t>
  </si>
  <si>
    <t>存款類別帳號</t>
  </si>
  <si>
    <t>帳面餘額</t>
  </si>
  <si>
    <t>增加金額明細</t>
  </si>
  <si>
    <t>減少金額明細</t>
  </si>
  <si>
    <t>對帳單餘額</t>
  </si>
  <si>
    <t>備註</t>
  </si>
  <si>
    <t>日計表餘額</t>
  </si>
  <si>
    <t>存放行庫合計</t>
  </si>
  <si>
    <t>繳存存款準備金</t>
  </si>
  <si>
    <t xml:space="preserve">                    </t>
  </si>
  <si>
    <r>
      <t xml:space="preserve">                 </t>
    </r>
    <r>
      <rPr>
        <sz val="12"/>
        <color rgb="FF000000"/>
        <rFont val="標楷體"/>
        <family val="4"/>
        <charset val="136"/>
      </rPr>
      <t>　　　　　　　　</t>
    </r>
    <r>
      <rPr>
        <sz val="12"/>
        <color rgb="FF000000"/>
        <rFont val="Times New Roman"/>
        <family val="1"/>
      </rPr>
      <t xml:space="preserve">         </t>
    </r>
  </si>
  <si>
    <t>說明：</t>
  </si>
  <si>
    <t>1.「繳存存款準備金帳戶」請於最後一列單獨列示 。</t>
  </si>
  <si>
    <t>4.存放行庫合計＝日計表存放行庫餘額。</t>
  </si>
  <si>
    <t>2.增加及減少金額明細，請逐筆列示。</t>
  </si>
  <si>
    <t>5.請檢附各行庫之「對帳單」或「存款餘額證明」。</t>
  </si>
  <si>
    <t>3.帳面餘額 ＋ 增加總金額 － 減少總金額 ＝ 對帳單餘額</t>
  </si>
  <si>
    <t>透支行庫及各項借入款明細表 (含農業放款資金)</t>
  </si>
  <si>
    <t>借款科目</t>
  </si>
  <si>
    <t>日計表</t>
  </si>
  <si>
    <t>短期借款餘額</t>
  </si>
  <si>
    <t>透支合庫餘額</t>
  </si>
  <si>
    <t>貼現轉融資餘額</t>
  </si>
  <si>
    <t>放款轉融資餘額</t>
  </si>
  <si>
    <t>緊急融資餘額</t>
  </si>
  <si>
    <t>長期借款餘額</t>
  </si>
  <si>
    <t>借款科目餘額</t>
  </si>
  <si>
    <t>4.各借款科目小計＝日計表各借款科目餘額。</t>
  </si>
  <si>
    <t>5.請檢附各行庫之「對帳單」。</t>
  </si>
  <si>
    <t>附表4</t>
  </si>
  <si>
    <t>依據中央銀行規定最近三個月存款準備金提列情形如下表：</t>
  </si>
  <si>
    <t>單位：新臺幣千元</t>
  </si>
  <si>
    <t>應提法定準備</t>
  </si>
  <si>
    <t>實　提　準　備</t>
  </si>
  <si>
    <t>超　額　準　備</t>
  </si>
  <si>
    <t>單位：新臺幣千元、％</t>
  </si>
  <si>
    <t>年月</t>
  </si>
  <si>
    <t>平均存款餘額</t>
  </si>
  <si>
    <t>應提流動準備</t>
  </si>
  <si>
    <t>實提流動準備</t>
  </si>
  <si>
    <t>超額或不足</t>
  </si>
  <si>
    <t>實提(%)</t>
  </si>
  <si>
    <t>平均</t>
  </si>
  <si>
    <t>註：平均存款餘額不含本會支票。</t>
  </si>
  <si>
    <t>檢查基準日流動比率分析</t>
  </si>
  <si>
    <t>1.</t>
  </si>
  <si>
    <t>現金＋存放行庫(含繳存存款準備金)</t>
  </si>
  <si>
    <t>千元</t>
  </si>
  <si>
    <r>
      <t xml:space="preserve">X 100% </t>
    </r>
    <r>
      <rPr>
        <sz val="12"/>
        <color rgb="FF000000"/>
        <rFont val="標楷體"/>
        <family val="4"/>
        <charset val="136"/>
      </rPr>
      <t>＝</t>
    </r>
  </si>
  <si>
    <t>存    款(含公庫存款)</t>
  </si>
  <si>
    <t>2.</t>
  </si>
  <si>
    <t>現金＋存放行庫(含繳存存款準備金)＋買入證券</t>
  </si>
  <si>
    <t>X 100% =</t>
  </si>
  <si>
    <t>存 款(含公庫存款)</t>
  </si>
  <si>
    <t>3.</t>
  </si>
  <si>
    <t>逾放比率＝</t>
  </si>
  <si>
    <t>附表4-1</t>
  </si>
  <si>
    <t>流動性分析表─辦理證券收付存款金融機構流動準備提存情形</t>
  </si>
  <si>
    <t>　年　月</t>
  </si>
  <si>
    <t>應提法定流動準備</t>
  </si>
  <si>
    <t>辦理證券商收付存款應增提準備</t>
  </si>
  <si>
    <t>應提之流動準備</t>
  </si>
  <si>
    <t>實提之流動準備</t>
  </si>
  <si>
    <t>超額</t>
  </si>
  <si>
    <t>實提流動準備率</t>
  </si>
  <si>
    <t>總存款平均餘額</t>
  </si>
  <si>
    <t>法定流動準備</t>
  </si>
  <si>
    <t>辦理證券商收付款項、存款平均餘額</t>
  </si>
  <si>
    <r>
      <t>應增提準備</t>
    </r>
    <r>
      <rPr>
        <sz val="7"/>
        <color rgb="FF000000"/>
        <rFont val="Times New Roman"/>
        <family val="1"/>
      </rPr>
      <t>(5)</t>
    </r>
    <r>
      <rPr>
        <sz val="7"/>
        <color rgb="FF000000"/>
        <rFont val="標楷體"/>
        <family val="4"/>
        <charset val="136"/>
      </rPr>
      <t>＝</t>
    </r>
    <r>
      <rPr>
        <sz val="7"/>
        <color rgb="FF000000"/>
        <rFont val="Times New Roman"/>
        <family val="1"/>
      </rPr>
      <t>(3)×</t>
    </r>
    <r>
      <rPr>
        <sz val="7"/>
        <color rgb="FF000000"/>
        <rFont val="標楷體"/>
        <family val="4"/>
        <charset val="136"/>
      </rPr>
      <t>活期存款應增提比率＋</t>
    </r>
    <r>
      <rPr>
        <sz val="7"/>
        <color rgb="FF000000"/>
        <rFont val="Times New Roman"/>
        <family val="1"/>
      </rPr>
      <t>(4)×</t>
    </r>
    <r>
      <rPr>
        <sz val="7"/>
        <color rgb="FF000000"/>
        <rFont val="標楷體"/>
        <family val="4"/>
        <charset val="136"/>
      </rPr>
      <t>活期儲蓄存款應增提比率</t>
    </r>
  </si>
  <si>
    <t>或不足</t>
  </si>
  <si>
    <t>(1)</t>
  </si>
  <si>
    <r>
      <t>(2)=(1)×10</t>
    </r>
    <r>
      <rPr>
        <sz val="12"/>
        <color rgb="FF000000"/>
        <rFont val="標楷體"/>
        <family val="4"/>
        <charset val="136"/>
      </rPr>
      <t>﹪</t>
    </r>
  </si>
  <si>
    <r>
      <t>活期存款</t>
    </r>
    <r>
      <rPr>
        <sz val="12"/>
        <color rgb="FF000000"/>
        <rFont val="Times New Roman"/>
        <family val="1"/>
      </rPr>
      <t>(3)</t>
    </r>
  </si>
  <si>
    <r>
      <t>活期儲蓄存款</t>
    </r>
    <r>
      <rPr>
        <sz val="12"/>
        <color rgb="FF000000"/>
        <rFont val="Times New Roman"/>
        <family val="1"/>
      </rPr>
      <t>(4)</t>
    </r>
  </si>
  <si>
    <r>
      <t>(6)</t>
    </r>
    <r>
      <rPr>
        <sz val="12"/>
        <color rgb="FF000000"/>
        <rFont val="標楷體"/>
        <family val="4"/>
        <charset val="136"/>
      </rPr>
      <t>＝</t>
    </r>
    <r>
      <rPr>
        <sz val="12"/>
        <color rgb="FF000000"/>
        <rFont val="Times New Roman"/>
        <family val="1"/>
      </rPr>
      <t>(2)</t>
    </r>
    <r>
      <rPr>
        <sz val="12"/>
        <color rgb="FF000000"/>
        <rFont val="標楷體"/>
        <family val="4"/>
        <charset val="136"/>
      </rPr>
      <t>＋</t>
    </r>
    <r>
      <rPr>
        <sz val="12"/>
        <color rgb="FF000000"/>
        <rFont val="Times New Roman"/>
        <family val="1"/>
      </rPr>
      <t>(5)</t>
    </r>
  </si>
  <si>
    <t>(7)</t>
  </si>
  <si>
    <r>
      <t>(8)</t>
    </r>
    <r>
      <rPr>
        <sz val="12"/>
        <color rgb="FF000000"/>
        <rFont val="標楷體"/>
        <family val="4"/>
        <charset val="136"/>
      </rPr>
      <t>＝</t>
    </r>
    <r>
      <rPr>
        <sz val="12"/>
        <color rgb="FF000000"/>
        <rFont val="Times New Roman"/>
        <family val="1"/>
      </rPr>
      <t>(7)</t>
    </r>
    <r>
      <rPr>
        <sz val="12"/>
        <color rgb="FF000000"/>
        <rFont val="標楷體"/>
        <family val="4"/>
        <charset val="136"/>
      </rPr>
      <t>－</t>
    </r>
    <r>
      <rPr>
        <sz val="12"/>
        <color rgb="FF000000"/>
        <rFont val="Times New Roman"/>
        <family val="1"/>
      </rPr>
      <t>(6)</t>
    </r>
  </si>
  <si>
    <r>
      <t>(7)</t>
    </r>
    <r>
      <rPr>
        <sz val="12"/>
        <color rgb="FF000000"/>
        <rFont val="標楷體"/>
        <family val="4"/>
        <charset val="136"/>
      </rPr>
      <t>／</t>
    </r>
    <r>
      <rPr>
        <sz val="12"/>
        <color rgb="FF000000"/>
        <rFont val="Times New Roman"/>
        <family val="1"/>
      </rPr>
      <t>(1)</t>
    </r>
  </si>
  <si>
    <t>說明：1.</t>
  </si>
  <si>
    <t>依據財政部78.3.15台財融第七八○○六九八五六號函：「派員赴證券商辦理收付款項．．．有關所收存款之運用方式，改為至少半數運用於提存存款準備金及中央銀行所訂流動準備項目」。</t>
  </si>
  <si>
    <t>代理證券收付之存款，應增提比率之計算公式為：</t>
  </si>
  <si>
    <t>(1)活期存款部分：50％－法定存款準備率－法定流動準備10％。</t>
  </si>
  <si>
    <t>(2) 活期儲蓄存款部分：50％－法定存款準備率－法定流動準備10％。</t>
  </si>
  <si>
    <t>最近一年內平均存放比率明細表</t>
  </si>
  <si>
    <t>平均存款</t>
  </si>
  <si>
    <t>公庫存款</t>
  </si>
  <si>
    <t>平均放款</t>
  </si>
  <si>
    <t>平均淨值</t>
  </si>
  <si>
    <t>固定資產</t>
  </si>
  <si>
    <t>平均存放</t>
  </si>
  <si>
    <t>總餘額</t>
  </si>
  <si>
    <t>平均餘額</t>
  </si>
  <si>
    <t>平均淨額</t>
  </si>
  <si>
    <t>比率(%)</t>
  </si>
  <si>
    <t>合計</t>
  </si>
  <si>
    <t>註：1.本表「月份」欄，請自檢查基準日起往前推算一年填列，其餘各欄請填列信用部全體之數字</t>
  </si>
  <si>
    <t>　　　（含各分部）。</t>
  </si>
  <si>
    <t>　　2.以下不列入計算公式6：</t>
  </si>
  <si>
    <t>　　　統一農貸放款＜借入統一農貸直接間接資金＋臨時事業資金</t>
  </si>
  <si>
    <t>　　　應收專案放款＜應付專案放款</t>
  </si>
  <si>
    <t>　　　應收代辦放款＜應付代辦放款</t>
  </si>
  <si>
    <t>　　　農業發展基金放款＜借入農業發展基金放款資金</t>
  </si>
  <si>
    <t>　　　淨值＜固定資產淨額</t>
  </si>
  <si>
    <t>　　3.信用部淨值＝信用部會員權益（事業公積＋法定公積＋特別公積＋捐贈公積＋資本公積＋</t>
  </si>
  <si>
    <t>　　　公益公積＋累積盈餘＋前期損益＋本期損益）</t>
  </si>
  <si>
    <t>　　4.固定資產淨額＝信用部固定資產－備抵折舊。</t>
  </si>
  <si>
    <r>
      <t xml:space="preserve">    </t>
    </r>
    <r>
      <rPr>
        <sz val="12"/>
        <color rgb="FF000000"/>
        <rFont val="標楷體"/>
        <family val="4"/>
        <charset val="136"/>
      </rPr>
      <t>　</t>
    </r>
    <r>
      <rPr>
        <sz val="12"/>
        <color rgb="FF000000"/>
        <rFont val="Times New Roman"/>
        <family val="1"/>
      </rPr>
      <t>5</t>
    </r>
    <r>
      <rPr>
        <sz val="12"/>
        <color rgb="FF000000"/>
        <rFont val="標楷體"/>
        <family val="4"/>
        <charset val="136"/>
      </rPr>
      <t>.平均存款總餘額含公庫存款。</t>
    </r>
  </si>
  <si>
    <t>　　6.存放比率之計算公式＝</t>
  </si>
  <si>
    <t>放款總餘額－（淨值－固定資產淨額）</t>
  </si>
  <si>
    <r>
      <t>×</t>
    </r>
    <r>
      <rPr>
        <sz val="12"/>
        <color rgb="FF000000"/>
        <rFont val="標楷體"/>
        <family val="4"/>
        <charset val="136"/>
      </rPr>
      <t>100%</t>
    </r>
  </si>
  <si>
    <t>存款總餘額－公庫存款半數</t>
  </si>
  <si>
    <t>最近一年平均存款、放款、存儲、借入款利率計算表</t>
  </si>
  <si>
    <t>存款利息</t>
  </si>
  <si>
    <t>放款利息</t>
  </si>
  <si>
    <t>存儲利息收入</t>
  </si>
  <si>
    <t>平均存儲總額</t>
  </si>
  <si>
    <t>借入款</t>
  </si>
  <si>
    <t>平均借入</t>
  </si>
  <si>
    <t>支出</t>
  </si>
  <si>
    <t>總額</t>
  </si>
  <si>
    <t>收入</t>
  </si>
  <si>
    <t>活期</t>
  </si>
  <si>
    <t>定期</t>
  </si>
  <si>
    <t>利息支出</t>
  </si>
  <si>
    <t>款總額</t>
  </si>
  <si>
    <t>平均利率</t>
  </si>
  <si>
    <r>
      <t>註：</t>
    </r>
    <r>
      <rPr>
        <sz val="12"/>
        <color rgb="FF000000"/>
        <rFont val="Times New Roman"/>
        <family val="1"/>
      </rPr>
      <t>1</t>
    </r>
    <r>
      <rPr>
        <sz val="12"/>
        <color rgb="FF000000"/>
        <rFont val="標楷體"/>
        <family val="4"/>
        <charset val="136"/>
      </rPr>
      <t>.平均存款總額包括「公庫存款」</t>
    </r>
  </si>
  <si>
    <r>
      <t>　　</t>
    </r>
    <r>
      <rPr>
        <sz val="12"/>
        <color rgb="FF000000"/>
        <rFont val="Times New Roman"/>
        <family val="1"/>
      </rPr>
      <t>2</t>
    </r>
    <r>
      <rPr>
        <sz val="12"/>
        <color rgb="FF000000"/>
        <rFont val="標楷體"/>
        <family val="4"/>
        <charset val="136"/>
      </rPr>
      <t>.平均放款總額包括「各種放款」及「催收款」（不含「應收代放款」）。</t>
    </r>
  </si>
  <si>
    <r>
      <t>　　</t>
    </r>
    <r>
      <rPr>
        <sz val="12"/>
        <color rgb="FF000000"/>
        <rFont val="Times New Roman"/>
        <family val="1"/>
      </rPr>
      <t>3.</t>
    </r>
    <r>
      <rPr>
        <sz val="12"/>
        <color rgb="FF000000"/>
        <rFont val="標楷體"/>
        <family val="4"/>
        <charset val="136"/>
      </rPr>
      <t>平均借入款總額包括「借入款」、「透支行庫」及各項「借入農漁業放款資金」。</t>
    </r>
  </si>
  <si>
    <r>
      <t>　　</t>
    </r>
    <r>
      <rPr>
        <sz val="12"/>
        <color rgb="FF000000"/>
        <rFont val="Times New Roman"/>
        <family val="1"/>
      </rPr>
      <t>4</t>
    </r>
    <r>
      <rPr>
        <sz val="12"/>
        <color rgb="FF000000"/>
        <rFont val="標楷體"/>
        <family val="4"/>
        <charset val="136"/>
      </rPr>
      <t>.平均存儲總額及利息收入不含「存款準備金帳戶」餘額及利息。</t>
    </r>
  </si>
  <si>
    <r>
      <t>　　</t>
    </r>
    <r>
      <rPr>
        <sz val="12"/>
        <color rgb="FF000000"/>
        <rFont val="Times New Roman"/>
        <family val="1"/>
      </rPr>
      <t>5.</t>
    </r>
    <r>
      <rPr>
        <sz val="12"/>
        <color rgb="FF000000"/>
        <rFont val="標楷體"/>
        <family val="4"/>
        <charset val="136"/>
      </rPr>
      <t>借入款利息支出不包括提存「統一農貸公積」利息支出。</t>
    </r>
  </si>
  <si>
    <t>增加不動產</t>
  </si>
  <si>
    <t>區分</t>
  </si>
  <si>
    <t>土地座落</t>
  </si>
  <si>
    <t>面 積</t>
  </si>
  <si>
    <t>登記日期</t>
  </si>
  <si>
    <t>權狀字號</t>
  </si>
  <si>
    <t>取得
(重估)</t>
  </si>
  <si>
    <t>帳面金額</t>
  </si>
  <si>
    <t>目前用途</t>
  </si>
  <si>
    <t>(平方公尺)</t>
  </si>
  <si>
    <t>日期</t>
  </si>
  <si>
    <t>土地</t>
  </si>
  <si>
    <t>小　　計</t>
  </si>
  <si>
    <t>建物</t>
  </si>
  <si>
    <t>建物門牌</t>
  </si>
  <si>
    <r>
      <t>面</t>
    </r>
    <r>
      <rPr>
        <sz val="12"/>
        <color rgb="FF000000"/>
        <rFont val="Times New Roman"/>
        <family val="1"/>
      </rPr>
      <t xml:space="preserve"> </t>
    </r>
    <r>
      <rPr>
        <sz val="12"/>
        <color rgb="FF000000"/>
        <rFont val="標楷體"/>
        <family val="4"/>
        <charset val="136"/>
      </rPr>
      <t>積</t>
    </r>
  </si>
  <si>
    <t>累積折舊</t>
  </si>
  <si>
    <t>合          計</t>
  </si>
  <si>
    <t>減少不動產</t>
  </si>
  <si>
    <t>權利移轉</t>
  </si>
  <si>
    <t>標的物座落</t>
  </si>
  <si>
    <t>借款人</t>
  </si>
  <si>
    <t>拍定次數</t>
  </si>
  <si>
    <t>實際承受</t>
  </si>
  <si>
    <t>契稅</t>
  </si>
  <si>
    <t>其他成本</t>
  </si>
  <si>
    <t>基準日</t>
  </si>
  <si>
    <t>評估現值</t>
  </si>
  <si>
    <t>火險</t>
  </si>
  <si>
    <t>目前處理情形</t>
  </si>
  <si>
    <t>證書日</t>
  </si>
  <si>
    <t>地號、地坪</t>
  </si>
  <si>
    <t>拍賣</t>
  </si>
  <si>
    <t>金額</t>
  </si>
  <si>
    <t>帳列</t>
  </si>
  <si>
    <t>起迄</t>
  </si>
  <si>
    <t>現況</t>
  </si>
  <si>
    <t>評估損失</t>
  </si>
  <si>
    <t>列帳日</t>
  </si>
  <si>
    <t>建號、地址、建坪</t>
  </si>
  <si>
    <t>底價</t>
  </si>
  <si>
    <t>（競標金額）</t>
  </si>
  <si>
    <t>（擬處分價）</t>
  </si>
  <si>
    <t>時間</t>
  </si>
  <si>
    <t>說明：1.「現況」欄應請敘明閒置、他人占用、出租、委售、自售及其他重要事項等。</t>
  </si>
  <si>
    <t>　　　2.本表請逐案填寫，如不敷使用請自行影印填畢。</t>
  </si>
  <si>
    <r>
      <t>存款總餘額：</t>
    </r>
    <r>
      <rPr>
        <u/>
        <sz val="14"/>
        <color rgb="FF000000"/>
        <rFont val="標楷體"/>
        <family val="4"/>
        <charset val="136"/>
      </rPr>
      <t>　　　　　　　　</t>
    </r>
    <r>
      <rPr>
        <sz val="14"/>
        <color rgb="FF000000"/>
        <rFont val="標楷體"/>
        <family val="4"/>
        <charset val="136"/>
      </rPr>
      <t>千元(不含公庫存款</t>
    </r>
    <r>
      <rPr>
        <u/>
        <sz val="14"/>
        <color rgb="FF000000"/>
        <rFont val="標楷體"/>
        <family val="4"/>
        <charset val="136"/>
      </rPr>
      <t xml:space="preserve">        </t>
    </r>
    <r>
      <rPr>
        <sz val="14"/>
        <color rgb="FF000000"/>
        <rFont val="標楷體"/>
        <family val="4"/>
        <charset val="136"/>
      </rPr>
      <t xml:space="preserve"> 千元)</t>
    </r>
  </si>
  <si>
    <t>性　　　質</t>
  </si>
  <si>
    <t>項　　　目</t>
  </si>
  <si>
    <t>金額（千元）</t>
  </si>
  <si>
    <t xml:space="preserve"> ％</t>
  </si>
  <si>
    <t>來源別</t>
  </si>
  <si>
    <t>1.正會員</t>
  </si>
  <si>
    <t>戶</t>
  </si>
  <si>
    <t>2.贊助會員</t>
  </si>
  <si>
    <t>3.非會員</t>
  </si>
  <si>
    <t>4.公庫存款</t>
  </si>
  <si>
    <t>額度別</t>
  </si>
  <si>
    <t>1.一百伍拾萬元（含）以下</t>
  </si>
  <si>
    <t>2.一百萬伍拾元至一千萬元（含）</t>
  </si>
  <si>
    <t>（按歸戶統計資料填列）</t>
  </si>
  <si>
    <t>3.一千萬元至一億元（含）</t>
  </si>
  <si>
    <t>4.一億元以上</t>
  </si>
  <si>
    <r>
      <t>註：請檢附存款主要業務概況表A表及</t>
    </r>
    <r>
      <rPr>
        <b/>
        <u/>
        <sz val="14"/>
        <color rgb="FF000000"/>
        <rFont val="標楷體"/>
        <family val="4"/>
        <charset val="136"/>
      </rPr>
      <t>最近一年存款利率表</t>
    </r>
    <r>
      <rPr>
        <b/>
        <sz val="14"/>
        <color rgb="FF000000"/>
        <rFont val="標楷體"/>
        <family val="4"/>
        <charset val="136"/>
      </rPr>
      <t>。</t>
    </r>
  </si>
  <si>
    <t>年　月</t>
  </si>
  <si>
    <t>提回交換票據總張數(1)</t>
  </si>
  <si>
    <t>存款不足退票</t>
  </si>
  <si>
    <t>同業平均退票比率</t>
  </si>
  <si>
    <t>總張數(A)</t>
  </si>
  <si>
    <t>註銷張數(B)</t>
  </si>
  <si>
    <t>淨張數</t>
  </si>
  <si>
    <t>(2)/(1)</t>
  </si>
  <si>
    <t>(2)＝(A)－(B)</t>
  </si>
  <si>
    <t>合   計</t>
  </si>
  <si>
    <t>最近一年有退票註銷紀錄之放款戶（填列其支存帳號﹑戶名及註銷次數）</t>
  </si>
  <si>
    <t>註：1.本表「月份」欄請自檢查基準日起往前推算一年填列</t>
  </si>
  <si>
    <t>　　2.請依據票據交換所之統計數字填列</t>
  </si>
  <si>
    <t>千元。</t>
  </si>
  <si>
    <t>附件B11</t>
  </si>
  <si>
    <t>帳號</t>
  </si>
  <si>
    <t>開戶日期</t>
  </si>
  <si>
    <t>第一次</t>
  </si>
  <si>
    <t>拒絕往來</t>
  </si>
  <si>
    <t>存款不足</t>
  </si>
  <si>
    <t>尚未繳還空</t>
  </si>
  <si>
    <t>證件</t>
  </si>
  <si>
    <t>戶名</t>
  </si>
  <si>
    <t>退票日期</t>
  </si>
  <si>
    <t>退票張數</t>
  </si>
  <si>
    <t>白支票張數</t>
  </si>
  <si>
    <t xml:space="preserve"> </t>
  </si>
  <si>
    <t>放款總餘額（含催收款項）：</t>
  </si>
  <si>
    <t>性質</t>
  </si>
  <si>
    <t>％</t>
  </si>
  <si>
    <t>對象別</t>
  </si>
  <si>
    <t>正會員人</t>
  </si>
  <si>
    <t>人</t>
  </si>
  <si>
    <t>贊助會員人</t>
  </si>
  <si>
    <t>非會員人</t>
  </si>
  <si>
    <t>縣(市)政府貸款</t>
  </si>
  <si>
    <t>內部融資</t>
  </si>
  <si>
    <t>擔保品別</t>
  </si>
  <si>
    <t>同一縣(市)內不動產為擔保</t>
  </si>
  <si>
    <t>縣(市)外不動產為擔保</t>
  </si>
  <si>
    <t>存單質借</t>
  </si>
  <si>
    <t>動產(汽車、漁船)為擔保</t>
  </si>
  <si>
    <t>農業信用保證基金保證</t>
  </si>
  <si>
    <t>無擔保</t>
  </si>
  <si>
    <t>期限別</t>
  </si>
  <si>
    <t>一年以下（含一年）</t>
  </si>
  <si>
    <t>一年以上至七年</t>
  </si>
  <si>
    <t>七年以上</t>
  </si>
  <si>
    <t>一百萬元以下</t>
  </si>
  <si>
    <t>一百萬元（含）至一千萬元</t>
  </si>
  <si>
    <t>一千萬元（含）至五千萬元</t>
  </si>
  <si>
    <t>五千萬元（含）至一億元</t>
  </si>
  <si>
    <t>一億元（含）以上</t>
  </si>
  <si>
    <t>註：1.請附放款主要業務概況表A表。</t>
  </si>
  <si>
    <t>自用住宅貸款</t>
  </si>
  <si>
    <t>對非會員辦理政策性農業專案貸款</t>
  </si>
  <si>
    <t>非會員1,000千元以下之無擔保消費性貸款</t>
  </si>
  <si>
    <t>（不含政策性農業專案貸款）</t>
  </si>
  <si>
    <t>直轄市、縣(市)政府投資經營公營事業授信</t>
  </si>
  <si>
    <t>一、辦理建築業貸款分析表</t>
  </si>
  <si>
    <t>戶  數</t>
  </si>
  <si>
    <t>餘    額</t>
  </si>
  <si>
    <t>占檢查基準日
放款總額之比率(％)</t>
  </si>
  <si>
    <t>二、建築貸款辦理情形</t>
  </si>
  <si>
    <t>上月底</t>
  </si>
  <si>
    <t>本月底較
上月底增減</t>
  </si>
  <si>
    <t>建築貸款餘額</t>
  </si>
  <si>
    <t>放款總餘額</t>
  </si>
  <si>
    <t>建築貸款餘額占放款總餘額比率</t>
  </si>
  <si>
    <t>信用部上年度決算淨值</t>
  </si>
  <si>
    <t>建築貸款餘額占信用部上年度決算淨值比率</t>
  </si>
  <si>
    <t>建築貸款備抵呆帳餘額</t>
  </si>
  <si>
    <t>編號</t>
  </si>
  <si>
    <t>建商</t>
  </si>
  <si>
    <t>推案名稱</t>
  </si>
  <si>
    <t>共計承作戶數</t>
  </si>
  <si>
    <t>座落地點</t>
  </si>
  <si>
    <t>註：1.建商原貸建築融資係由他行庫辦理，於完工交屋後所爭取之分戶貸款始列入統計。</t>
  </si>
  <si>
    <t>序號</t>
  </si>
  <si>
    <t>科目</t>
  </si>
  <si>
    <t>核准金額</t>
  </si>
  <si>
    <t>初貸日</t>
  </si>
  <si>
    <t>基準日餘額</t>
  </si>
  <si>
    <t>繳息迄日</t>
  </si>
  <si>
    <t>（保證人）</t>
  </si>
  <si>
    <t>對理監事職員及與其有利害關係者授信明細表</t>
  </si>
  <si>
    <t>職別或關係</t>
  </si>
  <si>
    <t>保證人</t>
  </si>
  <si>
    <t>基準日
餘額</t>
  </si>
  <si>
    <t>擔保品名稱</t>
  </si>
  <si>
    <t>放款值</t>
  </si>
  <si>
    <t>設定順位</t>
  </si>
  <si>
    <t>利率</t>
  </si>
  <si>
    <t>本次起迄</t>
  </si>
  <si>
    <t>提供人</t>
  </si>
  <si>
    <t>設定金額</t>
  </si>
  <si>
    <t>(%)</t>
  </si>
  <si>
    <t>　　2.屬員工消費性貸款（免填列於上表），每人額度</t>
  </si>
  <si>
    <t>千元，筆數合計</t>
  </si>
  <si>
    <t>筆，金額合計</t>
  </si>
  <si>
    <t>空地為擔保授信明細表</t>
  </si>
  <si>
    <t>本次貸放</t>
  </si>
  <si>
    <t>借款用途</t>
  </si>
  <si>
    <t>擔保物
提供人</t>
  </si>
  <si>
    <t>地目及土地使用區分</t>
  </si>
  <si>
    <t>有興建計畫或週轉計畫</t>
  </si>
  <si>
    <t>取得建照日</t>
  </si>
  <si>
    <t>擔保品坐落區</t>
  </si>
  <si>
    <t>(會員別)</t>
  </si>
  <si>
    <t>初貸
金額</t>
  </si>
  <si>
    <t>起迄日</t>
  </si>
  <si>
    <t>餘額</t>
  </si>
  <si>
    <t>動工興建日</t>
  </si>
  <si>
    <t>註：1.同一土地同時或先後提供二人（含）以上借款時，應分別列出。</t>
  </si>
  <si>
    <t>　　2.除非都市計畫區內地目為田者外，皆需填列。</t>
  </si>
  <si>
    <t>縣市外擔保品放款明細表</t>
  </si>
  <si>
    <t>擔保品提供人</t>
  </si>
  <si>
    <t>擔保品座落及面積</t>
  </si>
  <si>
    <t>（含地號及建物地址）</t>
  </si>
  <si>
    <t>註：1.如貴機構有類似之報表，請影印後加填檢查所需資料亦可。</t>
  </si>
  <si>
    <t>　　2.檢查基準日不動產擔保放款計</t>
  </si>
  <si>
    <t>千元，其中以轄區外不動產為擔保品者計</t>
  </si>
  <si>
    <t>關聯戶 / 關係戶 借款明細表</t>
  </si>
  <si>
    <t>借戶</t>
  </si>
  <si>
    <t>貸放日</t>
  </si>
  <si>
    <t>借款金額</t>
  </si>
  <si>
    <t>擔保品</t>
  </si>
  <si>
    <t>備註
(轉催收/呆帳情形)</t>
  </si>
  <si>
    <t>到期日</t>
  </si>
  <si>
    <t>原貸金額</t>
  </si>
  <si>
    <t>(提供人)</t>
  </si>
  <si>
    <t>註：1.關聯戶係指互為借保關係、共同擔保品、資金流向及還款來源有相關連者。</t>
  </si>
  <si>
    <t>　　2.關係戶係指符合銀行法第25條同一關係人規定者。</t>
  </si>
  <si>
    <r>
      <t>　</t>
    </r>
    <r>
      <rPr>
        <b/>
        <sz val="12"/>
        <color rgb="FF000000"/>
        <rFont val="標楷體"/>
        <family val="4"/>
        <charset val="136"/>
      </rPr>
      <t>　3.請填列授信金額合計為</t>
    </r>
    <r>
      <rPr>
        <b/>
        <u/>
        <sz val="12"/>
        <color rgb="FF000000"/>
        <rFont val="標楷體"/>
        <family val="4"/>
        <charset val="136"/>
      </rPr>
      <t xml:space="preserve">                  </t>
    </r>
    <r>
      <rPr>
        <b/>
        <sz val="12"/>
        <color rgb="FF000000"/>
        <rFont val="標楷體"/>
        <family val="4"/>
        <charset val="136"/>
      </rPr>
      <t>千元以上之關係戶。</t>
    </r>
  </si>
  <si>
    <t>逾期放款統計表</t>
  </si>
  <si>
    <t xml:space="preserve">    期間  　　　　項目</t>
  </si>
  <si>
    <t>未滿3個月</t>
  </si>
  <si>
    <t>3個月～6個月</t>
  </si>
  <si>
    <t>6個月～1年</t>
  </si>
  <si>
    <t>1年～2年</t>
  </si>
  <si>
    <t>2年以上</t>
  </si>
  <si>
    <t>逾放比率（％）</t>
  </si>
  <si>
    <t>視同逾期者</t>
  </si>
  <si>
    <t>一般放款</t>
  </si>
  <si>
    <t>（無擔保放款）</t>
  </si>
  <si>
    <t>（擔保放款）</t>
  </si>
  <si>
    <t>無擔保透支</t>
  </si>
  <si>
    <t>擔保透支</t>
  </si>
  <si>
    <t>（透支）</t>
  </si>
  <si>
    <t>統一農貸</t>
  </si>
  <si>
    <t>（統一漁貸）</t>
  </si>
  <si>
    <t>專案放款</t>
  </si>
  <si>
    <t>農業發展</t>
  </si>
  <si>
    <t>基金放款</t>
  </si>
  <si>
    <t>催收款項</t>
  </si>
  <si>
    <t>　　2.催收款項基準日餘額</t>
  </si>
  <si>
    <t>千元(含協議分期償還及已取得分配表待領取免列報者共計</t>
  </si>
  <si>
    <t>千元)。</t>
  </si>
  <si>
    <t>逾期放款結構分析表</t>
  </si>
  <si>
    <t>逾期放款總額：</t>
  </si>
  <si>
    <t>性　　質</t>
  </si>
  <si>
    <t>項　　目</t>
  </si>
  <si>
    <t>正會員</t>
  </si>
  <si>
    <t>會員別</t>
  </si>
  <si>
    <t>贊助會員</t>
  </si>
  <si>
    <t>非會員</t>
  </si>
  <si>
    <t>註：1.請附上相關逾期放款電腦報表。</t>
  </si>
  <si>
    <t>貸放科目</t>
  </si>
  <si>
    <t>核貸金額</t>
  </si>
  <si>
    <t>應收利息（元）</t>
  </si>
  <si>
    <t>最後催理情形</t>
  </si>
  <si>
    <t>評估分類</t>
  </si>
  <si>
    <t>評註</t>
  </si>
  <si>
    <t>預收</t>
  </si>
  <si>
    <t>訴訟</t>
  </si>
  <si>
    <t>(催理情形請依附註代號填寫)</t>
  </si>
  <si>
    <t>(關係)</t>
  </si>
  <si>
    <t>款項</t>
  </si>
  <si>
    <t>費用</t>
  </si>
  <si>
    <t>種類</t>
  </si>
  <si>
    <t>催理情形</t>
  </si>
  <si>
    <t>拍賣次數</t>
  </si>
  <si>
    <t>法院鑑價</t>
  </si>
  <si>
    <t>Ⅱ</t>
  </si>
  <si>
    <t>Ⅲ</t>
  </si>
  <si>
    <t>Ⅳ</t>
  </si>
  <si>
    <t>（元）</t>
  </si>
  <si>
    <t>持分</t>
  </si>
  <si>
    <t>拍賣金額</t>
  </si>
  <si>
    <t>預估增值稅</t>
  </si>
  <si>
    <t>應收利息合計</t>
  </si>
  <si>
    <t>合計：</t>
  </si>
  <si>
    <t>主管：</t>
  </si>
  <si>
    <t>經辦：</t>
  </si>
  <si>
    <t>頁碼：</t>
  </si>
  <si>
    <t>2.基準日餘額、評估分類（Ⅱ、Ⅲ、Ⅳ）、應收利息、預收款項及訴訟費用合計欄請每頁加總。</t>
  </si>
  <si>
    <t>附註：催理情形代號：</t>
  </si>
  <si>
    <t>A0發函告中</t>
  </si>
  <si>
    <t>取得B1.支付命令、B2本票裁定、B3起訴、A4.拍賣裁定</t>
  </si>
  <si>
    <t>申請A1.支付命令、A2本票裁定、A3起訴、A4.拍賣裁定</t>
  </si>
  <si>
    <t>進行C1.強制執行、D1法院鑑價、E1.拍賣中、E2.拍定</t>
  </si>
  <si>
    <t>種類及持分</t>
  </si>
  <si>
    <t>設定順位及金額</t>
  </si>
  <si>
    <t>協議分期攤還免列報逾期放款案件明細表</t>
  </si>
  <si>
    <t>原貸科目</t>
  </si>
  <si>
    <t>延滯本金</t>
  </si>
  <si>
    <t>核准日期</t>
  </si>
  <si>
    <t>協議分期攤還</t>
  </si>
  <si>
    <t>評估分類及評註</t>
  </si>
  <si>
    <t>證明文件</t>
  </si>
  <si>
    <t>攤還期(年)數</t>
  </si>
  <si>
    <t>原貸起迄日</t>
  </si>
  <si>
    <t>原核定層級</t>
  </si>
  <si>
    <t>延滯日期</t>
  </si>
  <si>
    <t>應收利息</t>
  </si>
  <si>
    <t>核准層級</t>
  </si>
  <si>
    <t>訖日</t>
  </si>
  <si>
    <t>每期(月)攤還金額</t>
  </si>
  <si>
    <t>已攤還本金</t>
  </si>
  <si>
    <t xml:space="preserve">主管：　　           　　　　　　經辦：                                                          </t>
  </si>
  <si>
    <t>流水號</t>
  </si>
  <si>
    <t>原轉列催收款項時之餘額 (A)</t>
  </si>
  <si>
    <t>原擔保品放款值</t>
  </si>
  <si>
    <t>拍定日期</t>
  </si>
  <si>
    <t>拍定金額</t>
  </si>
  <si>
    <t>轉銷呆帳
日期</t>
  </si>
  <si>
    <t>轉銷呆帳金額(B)</t>
  </si>
  <si>
    <t>現欠餘額</t>
  </si>
  <si>
    <t>轉銷比率</t>
  </si>
  <si>
    <t>拍定拍次</t>
  </si>
  <si>
    <t>分配金額</t>
  </si>
  <si>
    <t>核准層級
及文號</t>
  </si>
  <si>
    <t>　　　3.本表如不敷使用，請自行影印填畢；如　貴單位現行報表內容與檢查所需資料相同，得以　貴單位報表影印替代。</t>
  </si>
  <si>
    <t>　　　4.轉銷比率 =  轉銷呆帳金額  /  原轉列催收款餘額</t>
  </si>
  <si>
    <t>項          目</t>
  </si>
  <si>
    <t>國庫券</t>
  </si>
  <si>
    <t>可轉讓定期存單</t>
  </si>
  <si>
    <t>商業本票</t>
  </si>
  <si>
    <t>公  債</t>
  </si>
  <si>
    <t>公司債</t>
  </si>
  <si>
    <t>金融債券</t>
  </si>
  <si>
    <t>合作金控(股)公司股票</t>
  </si>
  <si>
    <t>財金資訊(股)公司股票</t>
  </si>
  <si>
    <t>全國農業金庫(股)公司股票</t>
  </si>
  <si>
    <t>合       計</t>
  </si>
  <si>
    <t>請填寫下列欄位：</t>
  </si>
  <si>
    <t>1、</t>
  </si>
  <si>
    <r>
      <t>2</t>
    </r>
    <r>
      <rPr>
        <sz val="14"/>
        <color rgb="FF000000"/>
        <rFont val="細明體"/>
        <family val="3"/>
        <charset val="136"/>
      </rPr>
      <t>、</t>
    </r>
  </si>
  <si>
    <r>
      <t>3</t>
    </r>
    <r>
      <rPr>
        <sz val="14"/>
        <color rgb="FF000000"/>
        <rFont val="細明體"/>
        <family val="3"/>
        <charset val="136"/>
      </rPr>
      <t>、</t>
    </r>
  </si>
  <si>
    <t>名稱</t>
  </si>
  <si>
    <t>信用評等等級</t>
  </si>
  <si>
    <t>※到期日</t>
  </si>
  <si>
    <t>面值</t>
  </si>
  <si>
    <t>帳面成本</t>
  </si>
  <si>
    <t>評估價值</t>
  </si>
  <si>
    <t>註：※分期償還本息者，以最後到期日為準。</t>
  </si>
  <si>
    <t>職  稱</t>
  </si>
  <si>
    <t>姓  名</t>
  </si>
  <si>
    <t>當選日期</t>
  </si>
  <si>
    <t>到任日期</t>
  </si>
  <si>
    <t>擔任期間</t>
  </si>
  <si>
    <t>一、職稱請依理事長、理事、常務監事、監事、總幹事、信用部主任順序填寫。</t>
  </si>
  <si>
    <t>二、為利於金融檢查相關業務之連繫，請填列信用部主任、稽核(股長)之聯絡電話。</t>
  </si>
  <si>
    <t>信用部主任：</t>
  </si>
  <si>
    <t>信用部電話(含分機)：</t>
  </si>
  <si>
    <t>稽核(股長)：</t>
  </si>
  <si>
    <t>部門</t>
  </si>
  <si>
    <t>職稱</t>
  </si>
  <si>
    <t>姓名</t>
  </si>
  <si>
    <t>配偶</t>
  </si>
  <si>
    <t>上次擔
任工作</t>
  </si>
  <si>
    <t>目前擔
任工作</t>
  </si>
  <si>
    <t>目前工作</t>
  </si>
  <si>
    <t>職務</t>
  </si>
  <si>
    <t>主管或</t>
  </si>
  <si>
    <t>本年度</t>
  </si>
  <si>
    <t>開始日期</t>
  </si>
  <si>
    <t>代理人</t>
  </si>
  <si>
    <t>操作員ID</t>
  </si>
  <si>
    <t>已休日期</t>
  </si>
  <si>
    <t>註：請依各單位別（部、股）填列。</t>
  </si>
  <si>
    <t>本（分）部</t>
  </si>
  <si>
    <t>注意
事項</t>
  </si>
  <si>
    <t>格式</t>
  </si>
  <si>
    <t>（負責業務及職稱）</t>
  </si>
  <si>
    <r>
      <t>（姓名、</t>
    </r>
    <r>
      <rPr>
        <sz val="12"/>
        <color rgb="FFFF0000"/>
        <rFont val="標楷體"/>
        <family val="4"/>
        <charset val="136"/>
      </rPr>
      <t>代碼或卡號</t>
    </r>
    <r>
      <rPr>
        <sz val="12"/>
        <color rgb="FF000000"/>
        <rFont val="標楷體"/>
        <family val="4"/>
        <charset val="136"/>
      </rPr>
      <t>）</t>
    </r>
  </si>
  <si>
    <t>單位：箱﹑新臺幣千元</t>
  </si>
  <si>
    <t>成長率％</t>
  </si>
  <si>
    <t>成長率%</t>
  </si>
  <si>
    <t>總箱數</t>
  </si>
  <si>
    <t>已出租箱數</t>
  </si>
  <si>
    <t>出租率（％）</t>
  </si>
  <si>
    <t>租金收入</t>
  </si>
  <si>
    <t>存入保證金</t>
  </si>
  <si>
    <t>外匯業務統計表</t>
  </si>
  <si>
    <t>單位：折合美元、％</t>
  </si>
  <si>
    <t>買賣外幣現鈔：　</t>
  </si>
  <si>
    <t>美元</t>
  </si>
  <si>
    <t>歐元</t>
  </si>
  <si>
    <t>日幣</t>
  </si>
  <si>
    <t xml:space="preserve"> 人民幣</t>
  </si>
  <si>
    <t>代售旅行支票：</t>
  </si>
  <si>
    <t>說明：金額係指各期間累積業務量。</t>
  </si>
  <si>
    <r>
      <t>金融法規適用意見表</t>
    </r>
    <r>
      <rPr>
        <sz val="16"/>
        <color rgb="FF000000"/>
        <rFont val="標楷體"/>
        <family val="4"/>
        <charset val="136"/>
      </rPr>
      <t xml:space="preserve"> </t>
    </r>
  </si>
  <si>
    <t>受檢機構：</t>
  </si>
  <si>
    <t>日期：   年  月  日</t>
  </si>
  <si>
    <t>法規名稱</t>
  </si>
  <si>
    <t>法規發布日期及文號</t>
  </si>
  <si>
    <t>法規適用疑義/不合時宜之內容</t>
  </si>
  <si>
    <t>說   明</t>
  </si>
  <si>
    <t>建議事項</t>
  </si>
  <si>
    <t>註：</t>
  </si>
  <si>
    <t>受檢機構聯絡人：               電話：</t>
  </si>
  <si>
    <t>＊</t>
  </si>
  <si>
    <t>受檢機構聯絡人在總機構係指總稽核、外國金融機構在臺分支機構係指法令遵循主管、證券業係指內部稽核主管、其他分支機構係指受檢機構經理（或其代理人）、農（漁）會信用部係指信用部主任。</t>
  </si>
  <si>
    <r>
      <rPr>
        <sz val="6"/>
        <color rgb="FF000000"/>
        <rFont val="標楷體"/>
        <family val="4"/>
        <charset val="136"/>
      </rPr>
      <t xml:space="preserve"> </t>
    </r>
    <r>
      <rPr>
        <sz val="12"/>
        <color rgb="FF000000"/>
        <rFont val="標楷體"/>
        <family val="4"/>
        <charset val="136"/>
      </rPr>
      <t>2.未達5戶以上（含）者免列為整批分戶房貸。</t>
    </r>
    <phoneticPr fontId="6" type="noConversion"/>
  </si>
  <si>
    <t>註：1.本表填列之授信對象包括：本會負責人及各部門員工，或與負責人或辦理授信職員有利害關係者（銀行法第33條之一
      暨農、漁會信用部各項風險控制比率管理辦法第六、七條）。</t>
    <phoneticPr fontId="6" type="noConversion"/>
  </si>
  <si>
    <r>
      <t xml:space="preserve">戶名
</t>
    </r>
    <r>
      <rPr>
        <sz val="8"/>
        <color rgb="FF000000"/>
        <rFont val="標楷體"/>
        <family val="4"/>
        <charset val="136"/>
      </rPr>
      <t>(公司戶加填負責人姓名、行業別)</t>
    </r>
    <phoneticPr fontId="6" type="noConversion"/>
  </si>
  <si>
    <r>
      <t xml:space="preserve">戶名
</t>
    </r>
    <r>
      <rPr>
        <sz val="8"/>
        <color rgb="FF000000"/>
        <rFont val="標楷體"/>
        <family val="4"/>
        <charset val="136"/>
      </rPr>
      <t>(公司戶加填負責人姓名、行業別)</t>
    </r>
    <phoneticPr fontId="6" type="noConversion"/>
  </si>
  <si>
    <r>
      <t>負責業務：如活期存款、核章、匯款放行、代收稅款、放款等業務，</t>
    </r>
    <r>
      <rPr>
        <sz val="12"/>
        <color rgb="FFFF0000"/>
        <rFont val="標楷體"/>
        <family val="4"/>
        <charset val="136"/>
      </rPr>
      <t>並加註操作</t>
    </r>
    <r>
      <rPr>
        <sz val="12"/>
        <color rgb="FFFF0000"/>
        <rFont val="標楷體"/>
        <family val="4"/>
        <charset val="136"/>
      </rPr>
      <t>卡號或操作代碼</t>
    </r>
    <r>
      <rPr>
        <sz val="12"/>
        <color rgb="FF000000"/>
        <rFont val="標楷體"/>
        <family val="4"/>
        <charset val="136"/>
      </rPr>
      <t>，請詳細註明。</t>
    </r>
    <phoneticPr fontId="6" type="noConversion"/>
  </si>
  <si>
    <r>
      <t>受檢機構填列簽章後，請於檢查結束日</t>
    </r>
    <r>
      <rPr>
        <sz val="14"/>
        <color rgb="FF000000"/>
        <rFont val="Times New Roman"/>
        <family val="1"/>
      </rPr>
      <t>(</t>
    </r>
    <r>
      <rPr>
        <sz val="14"/>
        <color rgb="FF000000"/>
        <rFont val="標楷體"/>
        <family val="4"/>
        <charset val="136"/>
      </rPr>
      <t>前</t>
    </r>
    <r>
      <rPr>
        <sz val="14"/>
        <color rgb="FF000000"/>
        <rFont val="Times New Roman"/>
        <family val="1"/>
      </rPr>
      <t>)</t>
    </r>
    <r>
      <rPr>
        <sz val="14"/>
        <color rgb="FF000000"/>
        <rFont val="標楷體"/>
        <family val="4"/>
        <charset val="136"/>
      </rPr>
      <t>送交本局檢查領隊(無意見者，請填"無")。</t>
    </r>
    <phoneticPr fontId="6" type="noConversion"/>
  </si>
  <si>
    <t>1.「借款科目」請依「短期借款」、「透支合庫」、「貼現轉融資」、「放款轉融資」、「緊急融資」、
  「長期借款」順序分別予以小計。</t>
    <phoneticPr fontId="6" type="noConversion"/>
  </si>
  <si>
    <t>○○縣○○鄉農會信用部</t>
    <phoneticPr fontId="6" type="noConversion"/>
  </si>
  <si>
    <t>轉催收日期</t>
    <phoneticPr fontId="6" type="noConversion"/>
  </si>
  <si>
    <r>
      <t>(二)</t>
    </r>
    <r>
      <rPr>
        <b/>
        <sz val="12"/>
        <color rgb="FF000000"/>
        <rFont val="標楷體"/>
        <family val="4"/>
        <charset val="136"/>
      </rPr>
      <t>貴單位現有報表內容與檢查所需資料相同，得以報表影印替代。</t>
    </r>
    <phoneticPr fontId="6" type="noConversion"/>
  </si>
  <si>
    <t>會計</t>
    <phoneticPr fontId="6" type="noConversion"/>
  </si>
  <si>
    <t>存款</t>
    <phoneticPr fontId="6" type="noConversion"/>
  </si>
  <si>
    <t>授信</t>
    <phoneticPr fontId="6" type="noConversion"/>
  </si>
  <si>
    <t>投資</t>
    <phoneticPr fontId="6" type="noConversion"/>
  </si>
  <si>
    <t>各等級風險客戶戶數統計表</t>
    <phoneticPr fontId="6" type="noConversion"/>
  </si>
  <si>
    <t>防制洗錢專責主管、專責人員及督導主管名冊</t>
    <phoneticPr fontId="6" type="noConversion"/>
  </si>
  <si>
    <t>貸款案件配合代書名冊</t>
    <phoneticPr fontId="6" type="noConversion"/>
  </si>
  <si>
    <t>附表B36</t>
    <phoneticPr fontId="6" type="noConversion"/>
  </si>
  <si>
    <t>附表B37</t>
    <phoneticPr fontId="6" type="noConversion"/>
  </si>
  <si>
    <t>附表B38</t>
    <phoneticPr fontId="6" type="noConversion"/>
  </si>
  <si>
    <t>申報疑似洗錢交易件數</t>
    <phoneticPr fontId="6" type="noConversion"/>
  </si>
  <si>
    <t>申報大額通貨交易件數</t>
    <phoneticPr fontId="6" type="noConversion"/>
  </si>
  <si>
    <t>1月1日至基準日</t>
    <phoneticPr fontId="6" type="noConversion"/>
  </si>
  <si>
    <t>百分比</t>
    <phoneticPr fontId="6" type="noConversion"/>
  </si>
  <si>
    <t>戶數</t>
    <phoneticPr fontId="6" type="noConversion"/>
  </si>
  <si>
    <t>合計</t>
    <phoneticPr fontId="6" type="noConversion"/>
  </si>
  <si>
    <t>低風險客戶</t>
    <phoneticPr fontId="6" type="noConversion"/>
  </si>
  <si>
    <t>中風險客戶</t>
    <phoneticPr fontId="6" type="noConversion"/>
  </si>
  <si>
    <t>高風險客戶</t>
    <phoneticPr fontId="6" type="noConversion"/>
  </si>
  <si>
    <t>等級</t>
    <phoneticPr fontId="6" type="noConversion"/>
  </si>
  <si>
    <r>
      <rPr>
        <u/>
        <sz val="12"/>
        <color rgb="FF000000"/>
        <rFont val="標楷體"/>
        <family val="4"/>
        <charset val="136"/>
      </rPr>
      <t xml:space="preserve">    </t>
    </r>
    <r>
      <rPr>
        <sz val="12"/>
        <color rgb="FF000000"/>
        <rFont val="標楷體"/>
        <family val="4"/>
        <charset val="136"/>
      </rPr>
      <t>分部督導主管</t>
    </r>
    <phoneticPr fontId="6" type="noConversion"/>
  </si>
  <si>
    <r>
      <rPr>
        <u/>
        <sz val="12"/>
        <color rgb="FF000000"/>
        <rFont val="標楷體"/>
        <family val="4"/>
        <charset val="136"/>
      </rPr>
      <t xml:space="preserve">    </t>
    </r>
    <r>
      <rPr>
        <sz val="12"/>
        <color rgb="FF000000"/>
        <rFont val="標楷體"/>
        <family val="4"/>
        <charset val="136"/>
      </rPr>
      <t>分部督導主管</t>
    </r>
    <phoneticPr fontId="6" type="noConversion"/>
  </si>
  <si>
    <r>
      <rPr>
        <u/>
        <sz val="12"/>
        <color rgb="FF000000"/>
        <rFont val="標楷體"/>
        <family val="4"/>
        <charset val="136"/>
      </rPr>
      <t xml:space="preserve">    </t>
    </r>
    <r>
      <rPr>
        <sz val="12"/>
        <color rgb="FF000000"/>
        <rFont val="標楷體"/>
        <family val="4"/>
        <charset val="136"/>
      </rPr>
      <t>分部督導主管</t>
    </r>
    <phoneticPr fontId="6" type="noConversion"/>
  </si>
  <si>
    <t>本部督導主管</t>
    <phoneticPr fontId="6" type="noConversion"/>
  </si>
  <si>
    <t>專責人員</t>
    <phoneticPr fontId="6" type="noConversion"/>
  </si>
  <si>
    <t>專責主管</t>
    <phoneticPr fontId="6" type="noConversion"/>
  </si>
  <si>
    <t>有無取得防制洗錢相關證書(請提供影本)</t>
    <phoneticPr fontId="6" type="noConversion"/>
  </si>
  <si>
    <t>目前擔任工作</t>
    <phoneticPr fontId="6" type="noConversion"/>
  </si>
  <si>
    <t>姓名</t>
    <phoneticPr fontId="6" type="noConversion"/>
  </si>
  <si>
    <t>職稱</t>
    <phoneticPr fontId="6" type="noConversion"/>
  </si>
  <si>
    <t>派任日期</t>
    <phoneticPr fontId="6" type="noConversion"/>
  </si>
  <si>
    <t>備註</t>
    <phoneticPr fontId="6" type="noConversion"/>
  </si>
  <si>
    <t>於信用部開戶帳號</t>
    <phoneticPr fontId="6" type="noConversion"/>
  </si>
  <si>
    <t>於信用部開戶戶名</t>
    <phoneticPr fontId="6" type="noConversion"/>
  </si>
  <si>
    <t>代書名稱</t>
    <phoneticPr fontId="6" type="noConversion"/>
  </si>
  <si>
    <t>貸款案件配合代書名冊</t>
    <phoneticPr fontId="6" type="noConversion"/>
  </si>
  <si>
    <t>本月底</t>
    <phoneticPr fontId="6" type="noConversion"/>
  </si>
  <si>
    <r>
      <rPr>
        <b/>
        <sz val="12"/>
        <color rgb="FF000000"/>
        <rFont val="標楷體"/>
        <family val="4"/>
        <charset val="136"/>
      </rPr>
      <t>衍生管制帳戶</t>
    </r>
    <r>
      <rPr>
        <sz val="12"/>
        <color rgb="FF000000"/>
        <rFont val="標楷體"/>
        <family val="4"/>
        <charset val="136"/>
      </rPr>
      <t>電腦明細報表(基準日)</t>
    </r>
    <phoneticPr fontId="6" type="noConversion"/>
  </si>
  <si>
    <r>
      <rPr>
        <b/>
        <sz val="12"/>
        <color rgb="FF000000"/>
        <rFont val="標楷體"/>
        <family val="4"/>
        <charset val="136"/>
      </rPr>
      <t>警示帳戶</t>
    </r>
    <r>
      <rPr>
        <sz val="12"/>
        <color rgb="FF000000"/>
        <rFont val="標楷體"/>
        <family val="4"/>
        <charset val="136"/>
      </rPr>
      <t>電腦明細報表(基準日)</t>
    </r>
    <phoneticPr fontId="6" type="noConversion"/>
  </si>
  <si>
    <t>自訂之「農會漁會信用部防杜人頭帳戶(範本)」</t>
    <phoneticPr fontId="6" type="noConversion"/>
  </si>
  <si>
    <t>自訂之「存款帳戶及疑似不法或顯屬異常交易管理作業準則」</t>
    <phoneticPr fontId="6" type="noConversion"/>
  </si>
  <si>
    <t>自訂之「農會漁會信用部防制洗錢及打擊資恐計畫」</t>
    <phoneticPr fontId="6" type="noConversion"/>
  </si>
  <si>
    <t>自訂之「農會漁會信用部評估洗錢及資恐風險及訂定相關防制計畫指引」</t>
    <phoneticPr fontId="6" type="noConversion"/>
  </si>
  <si>
    <t>業務</t>
    <phoneticPr fontId="6" type="noConversion"/>
  </si>
  <si>
    <t>自訂之「農會漁會信用部防制洗錢及打擊資恐注意事項」</t>
    <phoneticPr fontId="6" type="noConversion"/>
  </si>
  <si>
    <t>自訂之「農會漁會信用部防制洗錢及打擊資恐政策」</t>
    <phoneticPr fontId="6" type="noConversion"/>
  </si>
  <si>
    <t>自訂之「農會漁會信用部防制洗錢及打擊資恐作業程序」</t>
    <phoneticPr fontId="6" type="noConversion"/>
  </si>
  <si>
    <r>
      <rPr>
        <b/>
        <sz val="12"/>
        <color rgb="FF000000"/>
        <rFont val="標楷體"/>
        <family val="4"/>
        <charset val="136"/>
      </rPr>
      <t>保管箱開箱紀錄</t>
    </r>
    <r>
      <rPr>
        <sz val="12"/>
        <color rgb="FF000000"/>
        <rFont val="標楷體"/>
        <family val="4"/>
        <charset val="136"/>
      </rPr>
      <t>電腦明細報表(範圍：上次基準日～本次基準日)</t>
    </r>
    <phoneticPr fontId="6" type="noConversion"/>
  </si>
  <si>
    <r>
      <rPr>
        <b/>
        <sz val="12"/>
        <color rgb="FF000000"/>
        <rFont val="標楷體"/>
        <family val="4"/>
        <charset val="136"/>
      </rPr>
      <t>外國人存款開戶</t>
    </r>
    <r>
      <rPr>
        <sz val="12"/>
        <color rgb="FF000000"/>
        <rFont val="標楷體"/>
        <family val="4"/>
        <charset val="136"/>
      </rPr>
      <t>電腦明細報表(範圍：上次基準日～本次基準日)</t>
    </r>
    <phoneticPr fontId="6" type="noConversion"/>
  </si>
  <si>
    <r>
      <rPr>
        <b/>
        <sz val="12"/>
        <color rgb="FF000000"/>
        <rFont val="標楷體"/>
        <family val="4"/>
        <charset val="136"/>
      </rPr>
      <t>未成年人存款開戶</t>
    </r>
    <r>
      <rPr>
        <sz val="12"/>
        <color rgb="FF000000"/>
        <rFont val="標楷體"/>
        <family val="4"/>
        <charset val="136"/>
      </rPr>
      <t>電腦明細報表(範圍：上次基準日～本次基準日)</t>
    </r>
    <phoneticPr fontId="6" type="noConversion"/>
  </si>
  <si>
    <r>
      <rPr>
        <b/>
        <sz val="12"/>
        <color rgb="FF000000"/>
        <rFont val="標楷體"/>
        <family val="4"/>
        <charset val="136"/>
      </rPr>
      <t>非自然人存款開戶</t>
    </r>
    <r>
      <rPr>
        <sz val="12"/>
        <color rgb="FF000000"/>
        <rFont val="標楷體"/>
        <family val="4"/>
        <charset val="136"/>
      </rPr>
      <t>電腦明細報表(範圍：上次基準日～本次基準日)</t>
    </r>
    <phoneticPr fontId="6" type="noConversion"/>
  </si>
  <si>
    <t>請影印內部作業規範</t>
    <phoneticPr fontId="6" type="noConversion"/>
  </si>
  <si>
    <t>請電腦列印相關明細報表</t>
    <phoneticPr fontId="6" type="noConversion"/>
  </si>
  <si>
    <r>
      <rPr>
        <b/>
        <sz val="12"/>
        <color theme="1"/>
        <rFont val="標楷體"/>
        <family val="4"/>
        <charset val="136"/>
      </rPr>
      <t>AML「高風險」客戶</t>
    </r>
    <r>
      <rPr>
        <sz val="12"/>
        <color theme="1"/>
        <rFont val="標楷體"/>
        <family val="4"/>
        <charset val="136"/>
      </rPr>
      <t>電腦明細表(基準日)</t>
    </r>
    <phoneticPr fontId="6" type="noConversion"/>
  </si>
  <si>
    <r>
      <rPr>
        <b/>
        <sz val="12"/>
        <color theme="1"/>
        <rFont val="標楷體"/>
        <family val="4"/>
        <charset val="136"/>
      </rPr>
      <t>AML「客戶風險等級總表」</t>
    </r>
    <r>
      <rPr>
        <sz val="12"/>
        <color theme="1"/>
        <rFont val="標楷體"/>
        <family val="4"/>
        <charset val="136"/>
      </rPr>
      <t>報表(基準日)</t>
    </r>
    <phoneticPr fontId="6" type="noConversion"/>
  </si>
  <si>
    <r>
      <rPr>
        <b/>
        <sz val="12"/>
        <color theme="1"/>
        <rFont val="標楷體"/>
        <family val="4"/>
        <charset val="136"/>
      </rPr>
      <t>AML「高風險職業」</t>
    </r>
    <r>
      <rPr>
        <sz val="12"/>
        <color theme="1"/>
        <rFont val="標楷體"/>
        <family val="4"/>
        <charset val="136"/>
      </rPr>
      <t>客戶電腦明細表(基準日)</t>
    </r>
    <phoneticPr fontId="6" type="noConversion"/>
  </si>
  <si>
    <r>
      <rPr>
        <b/>
        <sz val="12"/>
        <color theme="1"/>
        <rFont val="標楷體"/>
        <family val="4"/>
        <charset val="136"/>
      </rPr>
      <t>AML「高風險職業總表」</t>
    </r>
    <r>
      <rPr>
        <sz val="12"/>
        <color theme="1"/>
        <rFont val="標楷體"/>
        <family val="4"/>
        <charset val="136"/>
      </rPr>
      <t>報表(基準日)</t>
    </r>
    <phoneticPr fontId="6" type="noConversion"/>
  </si>
  <si>
    <t>請借閱相關資料文件</t>
    <phoneticPr fontId="6" type="noConversion"/>
  </si>
  <si>
    <t xml:space="preserve">   </t>
    <phoneticPr fontId="6" type="noConversion"/>
  </si>
  <si>
    <t>資料編號</t>
    <phoneticPr fontId="6" type="noConversion"/>
  </si>
  <si>
    <t>洗1-1</t>
    <phoneticPr fontId="6" type="noConversion"/>
  </si>
  <si>
    <t>洗1-2</t>
    <phoneticPr fontId="6" type="noConversion"/>
  </si>
  <si>
    <t>洗1-3</t>
    <phoneticPr fontId="6" type="noConversion"/>
  </si>
  <si>
    <t>洗1-4</t>
    <phoneticPr fontId="6" type="noConversion"/>
  </si>
  <si>
    <t>洗1-5</t>
    <phoneticPr fontId="6" type="noConversion"/>
  </si>
  <si>
    <t>洗1-6</t>
    <phoneticPr fontId="6" type="noConversion"/>
  </si>
  <si>
    <t>洗1-7</t>
    <phoneticPr fontId="6" type="noConversion"/>
  </si>
  <si>
    <t>洗1-8</t>
    <phoneticPr fontId="6" type="noConversion"/>
  </si>
  <si>
    <t>洗1-9</t>
    <phoneticPr fontId="6" type="noConversion"/>
  </si>
  <si>
    <t>洗2-1</t>
    <phoneticPr fontId="6" type="noConversion"/>
  </si>
  <si>
    <t>洗2-2</t>
    <phoneticPr fontId="6" type="noConversion"/>
  </si>
  <si>
    <t>洗2-3</t>
    <phoneticPr fontId="6" type="noConversion"/>
  </si>
  <si>
    <t>洗2-4</t>
    <phoneticPr fontId="6" type="noConversion"/>
  </si>
  <si>
    <t>洗2-5</t>
    <phoneticPr fontId="6" type="noConversion"/>
  </si>
  <si>
    <t>洗3-1</t>
    <phoneticPr fontId="6" type="noConversion"/>
  </si>
  <si>
    <t>洗3-2</t>
    <phoneticPr fontId="6" type="noConversion"/>
  </si>
  <si>
    <t>洗3-3</t>
    <phoneticPr fontId="6" type="noConversion"/>
  </si>
  <si>
    <t>洗3-4</t>
    <phoneticPr fontId="6" type="noConversion"/>
  </si>
  <si>
    <t>洗3-5</t>
    <phoneticPr fontId="6" type="noConversion"/>
  </si>
  <si>
    <t>洗3-6</t>
    <phoneticPr fontId="6" type="noConversion"/>
  </si>
  <si>
    <t>洗3-7</t>
    <phoneticPr fontId="6" type="noConversion"/>
  </si>
  <si>
    <t>洗3-8</t>
    <phoneticPr fontId="6" type="noConversion"/>
  </si>
  <si>
    <t>洗3-9</t>
    <phoneticPr fontId="6" type="noConversion"/>
  </si>
  <si>
    <t>洗3-10</t>
    <phoneticPr fontId="6" type="noConversion"/>
  </si>
  <si>
    <t>洗3-11</t>
    <phoneticPr fontId="6" type="noConversion"/>
  </si>
  <si>
    <t>洗3-12</t>
    <phoneticPr fontId="6" type="noConversion"/>
  </si>
  <si>
    <t>洗3-13</t>
    <phoneticPr fontId="6" type="noConversion"/>
  </si>
  <si>
    <t>自編之「信用部防制洗錢及資恐風險評估報告」</t>
    <phoneticPr fontId="6" type="noConversion"/>
  </si>
  <si>
    <t>各等級風險客戶戶數統計表</t>
    <phoneticPr fontId="6" type="noConversion"/>
  </si>
  <si>
    <t>防制洗錢專責主管、專責人員及督導主管名冊</t>
    <phoneticPr fontId="6" type="noConversion"/>
  </si>
  <si>
    <t>104年6月底</t>
    <phoneticPr fontId="6" type="noConversion"/>
  </si>
  <si>
    <t>本月底較104
年6月底增減</t>
    <phoneticPr fontId="6" type="noConversion"/>
  </si>
  <si>
    <r>
      <t>一、上月底建築貸備抵呆帳金額：</t>
    </r>
    <r>
      <rPr>
        <u/>
        <sz val="12"/>
        <color rgb="FF000000"/>
        <rFont val="標楷體"/>
        <family val="4"/>
        <charset val="136"/>
      </rPr>
      <t xml:space="preserve">             </t>
    </r>
    <r>
      <rPr>
        <sz val="12"/>
        <color rgb="FF000000"/>
        <rFont val="標楷體"/>
        <family val="4"/>
        <charset val="136"/>
      </rPr>
      <t xml:space="preserve">千元 </t>
    </r>
    <phoneticPr fontId="6" type="noConversion"/>
  </si>
  <si>
    <r>
      <t>二、本月建築貸款撥款金額：</t>
    </r>
    <r>
      <rPr>
        <u/>
        <sz val="12"/>
        <color rgb="FF000000"/>
        <rFont val="標楷體"/>
        <family val="4"/>
        <charset val="136"/>
      </rPr>
      <t xml:space="preserve">              </t>
    </r>
    <r>
      <rPr>
        <sz val="12"/>
        <color rgb="FF000000"/>
        <rFont val="標楷體"/>
        <family val="4"/>
        <charset val="136"/>
      </rPr>
      <t>千元，收回金額：</t>
    </r>
    <r>
      <rPr>
        <u/>
        <sz val="12"/>
        <color rgb="FF000000"/>
        <rFont val="標楷體"/>
        <family val="4"/>
        <charset val="136"/>
      </rPr>
      <t xml:space="preserve">               </t>
    </r>
    <r>
      <rPr>
        <sz val="12"/>
        <color rgb="FF000000"/>
        <rFont val="標楷體"/>
        <family val="4"/>
        <charset val="136"/>
      </rPr>
      <t>千元</t>
    </r>
    <phoneticPr fontId="6" type="noConversion"/>
  </si>
  <si>
    <r>
      <t>四、建築貸款備抵呆帳比率(建築貸款備抵呆帳金額/建築貸款金額)：</t>
    </r>
    <r>
      <rPr>
        <u/>
        <sz val="12"/>
        <color rgb="FF000000"/>
        <rFont val="標楷體"/>
        <family val="4"/>
        <charset val="136"/>
      </rPr>
      <t xml:space="preserve">             %</t>
    </r>
    <phoneticPr fontId="6" type="noConversion"/>
  </si>
  <si>
    <r>
      <t>三、已提撥之建築貸款備抵呆帳合計：</t>
    </r>
    <r>
      <rPr>
        <u/>
        <sz val="12"/>
        <color rgb="FF000000"/>
        <rFont val="標楷體"/>
        <family val="4"/>
        <charset val="136"/>
      </rPr>
      <t xml:space="preserve">             </t>
    </r>
    <r>
      <rPr>
        <sz val="12"/>
        <color rgb="FF000000"/>
        <rFont val="標楷體"/>
        <family val="4"/>
        <charset val="136"/>
      </rPr>
      <t>千元</t>
    </r>
    <phoneticPr fontId="6" type="noConversion"/>
  </si>
  <si>
    <r>
      <t xml:space="preserve">    本月建築貸款備抵呆帳實際增提金額：</t>
    </r>
    <r>
      <rPr>
        <u/>
        <sz val="12"/>
        <color rgb="FF000000"/>
        <rFont val="標楷體"/>
        <family val="4"/>
        <charset val="136"/>
      </rPr>
      <t xml:space="preserve">               </t>
    </r>
    <r>
      <rPr>
        <sz val="12"/>
        <color rgb="FF000000"/>
        <rFont val="標楷體"/>
        <family val="4"/>
        <charset val="136"/>
      </rPr>
      <t>千元，提列日期：    年    月    日</t>
    </r>
    <phoneticPr fontId="6" type="noConversion"/>
  </si>
  <si>
    <t>建築貸款備抵呆帳提列情形：</t>
    <phoneticPr fontId="6" type="noConversion"/>
  </si>
  <si>
    <t>購地貸款</t>
    <phoneticPr fontId="6" type="noConversion"/>
  </si>
  <si>
    <t>興建房屋貸款</t>
    <phoneticPr fontId="6" type="noConversion"/>
  </si>
  <si>
    <t>週轉金貸款</t>
    <phoneticPr fontId="6" type="noConversion"/>
  </si>
  <si>
    <t>建築貸款範圍如下：1、建築業貸款：係指對以房屋興建投資為主要業務之企業承做購地、興建房屋及週轉金貸款。2、對其他企業建築貸款：係指對建築業以外之企業因承做房屋興建投資所辦理之購地、興建房屋及週轉金貸款。3、對個人戶建築貸款：係指對從事建築投資之個人所辦理之購地、興建房屋及週轉金貸款。</t>
    <phoneticPr fontId="6" type="noConversion"/>
  </si>
  <si>
    <r>
      <t xml:space="preserve">    本月建築貸款淨增(減)金額：</t>
    </r>
    <r>
      <rPr>
        <u/>
        <sz val="12"/>
        <color rgb="FF000000"/>
        <rFont val="標楷體"/>
        <family val="4"/>
        <charset val="136"/>
      </rPr>
      <t xml:space="preserve">             </t>
    </r>
    <r>
      <rPr>
        <sz val="12"/>
        <color rgb="FF000000"/>
        <rFont val="標楷體"/>
        <family val="4"/>
        <charset val="136"/>
      </rPr>
      <t xml:space="preserve">千元 × </t>
    </r>
    <r>
      <rPr>
        <u/>
        <sz val="12"/>
        <color rgb="FF000000"/>
        <rFont val="標楷體"/>
        <family val="4"/>
        <charset val="136"/>
      </rPr>
      <t xml:space="preserve">     </t>
    </r>
    <r>
      <rPr>
        <sz val="12"/>
        <color rgb="FF000000"/>
        <rFont val="標楷體"/>
        <family val="4"/>
        <charset val="136"/>
      </rPr>
      <t>％ ＝應增提備呆金額</t>
    </r>
    <r>
      <rPr>
        <u/>
        <sz val="12"/>
        <color rgb="FF000000"/>
        <rFont val="標楷體"/>
        <family val="4"/>
        <charset val="136"/>
      </rPr>
      <t xml:space="preserve">               </t>
    </r>
    <r>
      <rPr>
        <sz val="12"/>
        <color rgb="FF000000"/>
        <rFont val="標楷體"/>
        <family val="4"/>
        <charset val="136"/>
      </rPr>
      <t>千元</t>
    </r>
    <phoneticPr fontId="6" type="noConversion"/>
  </si>
  <si>
    <t>附表B14　　　　 建築貸款辦理情形及備抵呆帳提撥情形</t>
    <phoneticPr fontId="6" type="noConversion"/>
  </si>
  <si>
    <t>通報警示帳戶</t>
    <phoneticPr fontId="6" type="noConversion"/>
  </si>
  <si>
    <t>通報衍生管制帳戶</t>
    <phoneticPr fontId="6" type="noConversion"/>
  </si>
  <si>
    <t>大額通貨交易、疑似洗錢帳戶、警示帳戶及衍生管制帳戶統計表</t>
    <phoneticPr fontId="6" type="noConversion"/>
  </si>
  <si>
    <t>附表B1          會計業務提供資料清單</t>
    <phoneticPr fontId="6" type="noConversion"/>
  </si>
  <si>
    <t>會1-1</t>
    <phoneticPr fontId="6" type="noConversion"/>
  </si>
  <si>
    <t>會2-1</t>
    <phoneticPr fontId="6" type="noConversion"/>
  </si>
  <si>
    <t>會2-2</t>
    <phoneticPr fontId="6" type="noConversion"/>
  </si>
  <si>
    <t>會2-3</t>
    <phoneticPr fontId="6" type="noConversion"/>
  </si>
  <si>
    <r>
      <t>最近二年度年報及</t>
    </r>
    <r>
      <rPr>
        <b/>
        <sz val="12"/>
        <color rgb="FF000000"/>
        <rFont val="標楷體"/>
        <family val="4"/>
        <charset val="136"/>
      </rPr>
      <t>會計師財務簽證報告</t>
    </r>
    <phoneticPr fontId="6" type="noConversion"/>
  </si>
  <si>
    <r>
      <t>經會計師覆核之</t>
    </r>
    <r>
      <rPr>
        <b/>
        <sz val="12"/>
        <color indexed="8"/>
        <rFont val="標楷體"/>
        <family val="4"/>
        <charset val="136"/>
      </rPr>
      <t>BIS報告書</t>
    </r>
    <r>
      <rPr>
        <sz val="12"/>
        <color indexed="8"/>
        <rFont val="標楷體"/>
        <family val="4"/>
        <charset val="136"/>
      </rPr>
      <t>(含計算表及工作底稿)</t>
    </r>
    <phoneticPr fontId="6" type="noConversion"/>
  </si>
  <si>
    <r>
      <t>最近二年度會員代表大會</t>
    </r>
    <r>
      <rPr>
        <b/>
        <sz val="12"/>
        <color rgb="FF000000"/>
        <rFont val="標楷體"/>
        <family val="4"/>
        <charset val="136"/>
      </rPr>
      <t>決算報告書、年度預算書</t>
    </r>
    <phoneticPr fontId="6" type="noConversion"/>
  </si>
  <si>
    <t>請影印相關財務報表</t>
    <phoneticPr fontId="6" type="noConversion"/>
  </si>
  <si>
    <t>會1-2</t>
    <phoneticPr fontId="6" type="noConversion"/>
  </si>
  <si>
    <t>會1-3</t>
    <phoneticPr fontId="6" type="noConversion"/>
  </si>
  <si>
    <t>承1-1</t>
    <phoneticPr fontId="6" type="noConversion"/>
  </si>
  <si>
    <t>請提供承受擔保品相關資料</t>
    <phoneticPr fontId="6" type="noConversion"/>
  </si>
  <si>
    <r>
      <t>影印自訂之</t>
    </r>
    <r>
      <rPr>
        <b/>
        <sz val="12"/>
        <color rgb="FF000000"/>
        <rFont val="標楷體"/>
        <family val="4"/>
        <charset val="136"/>
      </rPr>
      <t>「承受擔保品處理辦法」</t>
    </r>
    <phoneticPr fontId="6" type="noConversion"/>
  </si>
  <si>
    <r>
      <t>影印地方主管機關</t>
    </r>
    <r>
      <rPr>
        <b/>
        <sz val="12"/>
        <color rgb="FF000000"/>
        <rFont val="標楷體"/>
        <family val="4"/>
        <charset val="136"/>
      </rPr>
      <t>核准延長處分之公文</t>
    </r>
    <phoneticPr fontId="6" type="noConversion"/>
  </si>
  <si>
    <r>
      <t>影印最近3年內</t>
    </r>
    <r>
      <rPr>
        <b/>
        <sz val="12"/>
        <color rgb="FF000000"/>
        <rFont val="標楷體"/>
        <family val="4"/>
        <charset val="136"/>
      </rPr>
      <t>自行公告拍賣底價</t>
    </r>
    <r>
      <rPr>
        <sz val="12"/>
        <color rgb="FF000000"/>
        <rFont val="標楷體"/>
        <family val="4"/>
        <charset val="136"/>
      </rPr>
      <t>或</t>
    </r>
    <r>
      <rPr>
        <b/>
        <sz val="12"/>
        <color rgb="FF000000"/>
        <rFont val="標楷體"/>
        <family val="4"/>
        <charset val="136"/>
      </rPr>
      <t>委託仲介業銷售底價</t>
    </r>
    <phoneticPr fontId="6" type="noConversion"/>
  </si>
  <si>
    <t>承1-2</t>
    <phoneticPr fontId="6" type="noConversion"/>
  </si>
  <si>
    <t>承1-3</t>
    <phoneticPr fontId="6" type="noConversion"/>
  </si>
  <si>
    <t>承1-4</t>
    <phoneticPr fontId="6" type="noConversion"/>
  </si>
  <si>
    <r>
      <t>請領承受擔保品土地及房屋</t>
    </r>
    <r>
      <rPr>
        <b/>
        <sz val="12"/>
        <color theme="1"/>
        <rFont val="標楷體"/>
        <family val="4"/>
        <charset val="136"/>
      </rPr>
      <t>謄本</t>
    </r>
    <phoneticPr fontId="6" type="noConversion"/>
  </si>
  <si>
    <r>
      <t>請鑑價人員依貴單位估價辦法，</t>
    </r>
    <r>
      <rPr>
        <b/>
        <sz val="12"/>
        <color rgb="FF000000"/>
        <rFont val="標楷體"/>
        <family val="4"/>
        <charset val="136"/>
      </rPr>
      <t>自行評估基準日「承受擔保品」之時價</t>
    </r>
    <r>
      <rPr>
        <sz val="12"/>
        <color rgb="FF000000"/>
        <rFont val="標楷體"/>
        <family val="4"/>
        <charset val="136"/>
      </rPr>
      <t>（須檢附市價佐證資料），並出具貴農會放款制式之不動產鑑價報告表</t>
    </r>
    <phoneticPr fontId="6" type="noConversion"/>
  </si>
  <si>
    <t>承1-5</t>
    <phoneticPr fontId="6" type="noConversion"/>
  </si>
  <si>
    <t>會計業務提供資料清單</t>
    <phoneticPr fontId="6" type="noConversion"/>
  </si>
  <si>
    <t>內部管理業務提供資料清單</t>
    <phoneticPr fontId="6" type="noConversion"/>
  </si>
  <si>
    <t>防制洗錢業務提供資料清單</t>
    <phoneticPr fontId="6" type="noConversion"/>
  </si>
  <si>
    <t>承作整批分戶房貸彙總表、承作整批分戶房貸明細表</t>
    <phoneticPr fontId="6" type="noConversion"/>
  </si>
  <si>
    <t>附表B15、B15-1</t>
    <phoneticPr fontId="6" type="noConversion"/>
  </si>
  <si>
    <t>附表B20</t>
    <phoneticPr fontId="6" type="noConversion"/>
  </si>
  <si>
    <t>附表B20-1、-2</t>
    <phoneticPr fontId="6" type="noConversion"/>
  </si>
  <si>
    <t>逾放</t>
    <phoneticPr fontId="6" type="noConversion"/>
  </si>
  <si>
    <t>逾放業務提供資料清單</t>
    <phoneticPr fontId="6" type="noConversion"/>
  </si>
  <si>
    <t>附表B20-2</t>
    <phoneticPr fontId="6" type="noConversion"/>
  </si>
  <si>
    <t>附表B20-1</t>
    <phoneticPr fontId="6" type="noConversion"/>
  </si>
  <si>
    <t>　　</t>
    <phoneticPr fontId="6" type="noConversion"/>
  </si>
  <si>
    <t>註：1.本表金額係依據「農會漁會信用部資產評估損失準備提列及逾期放款催收款呆帳處理辦法」第7條逾期放款及第8條</t>
    <phoneticPr fontId="6" type="noConversion"/>
  </si>
  <si>
    <t>　    催收款之列報範圍填列。</t>
  </si>
  <si>
    <t>　　2.請依據附表B20-1『逾期放款統計表』填報。</t>
    <phoneticPr fontId="6" type="noConversion"/>
  </si>
  <si>
    <t>逾1-2</t>
    <phoneticPr fontId="6" type="noConversion"/>
  </si>
  <si>
    <r>
      <t>上次基準日至本次基準日</t>
    </r>
    <r>
      <rPr>
        <b/>
        <sz val="12"/>
        <color rgb="FF000000"/>
        <rFont val="標楷體"/>
        <family val="4"/>
        <charset val="136"/>
      </rPr>
      <t>轉銷呆帳案件，提報理事會及監事會之會議紀錄</t>
    </r>
    <phoneticPr fontId="6" type="noConversion"/>
  </si>
  <si>
    <t>一般業務檢查資料清單總表</t>
    <phoneticPr fontId="6" type="noConversion"/>
  </si>
  <si>
    <t>有價證券</t>
    <phoneticPr fontId="6" type="noConversion"/>
  </si>
  <si>
    <t>長期投資</t>
    <phoneticPr fontId="6" type="noConversion"/>
  </si>
  <si>
    <r>
      <t>檢查基準日帳列長期投資</t>
    </r>
    <r>
      <rPr>
        <u/>
        <sz val="12"/>
        <color rgb="FF000000"/>
        <rFont val="標楷體"/>
        <family val="4"/>
        <charset val="136"/>
      </rPr>
      <t xml:space="preserve">                        </t>
    </r>
    <r>
      <rPr>
        <sz val="12"/>
        <color rgb="FF000000"/>
        <rFont val="標楷體"/>
        <family val="4"/>
        <charset val="136"/>
      </rPr>
      <t>千元，係投資：</t>
    </r>
    <phoneticPr fontId="6" type="noConversion"/>
  </si>
  <si>
    <r>
      <t>A.影印自訂之</t>
    </r>
    <r>
      <rPr>
        <b/>
        <sz val="14"/>
        <color rgb="FF000000"/>
        <rFont val="標楷體"/>
        <family val="4"/>
        <charset val="136"/>
      </rPr>
      <t>「信用部持有有價證券作業準則」</t>
    </r>
    <r>
      <rPr>
        <sz val="14"/>
        <color rgb="FF000000"/>
        <rFont val="標楷體"/>
        <family val="4"/>
        <charset val="136"/>
      </rPr>
      <t>。</t>
    </r>
    <phoneticPr fontId="6" type="noConversion"/>
  </si>
  <si>
    <r>
      <t>C.影印上次基準日至本次基準日</t>
    </r>
    <r>
      <rPr>
        <b/>
        <sz val="14"/>
        <color rgb="FF000000"/>
        <rFont val="標楷體"/>
        <family val="4"/>
        <charset val="136"/>
      </rPr>
      <t>「備抵跌價損失-有價證券」</t>
    </r>
    <r>
      <rPr>
        <sz val="14"/>
        <color rgb="FF000000"/>
        <rFont val="標楷體"/>
        <family val="4"/>
        <charset val="136"/>
      </rPr>
      <t>之明細分類帳。</t>
    </r>
    <phoneticPr fontId="6" type="noConversion"/>
  </si>
  <si>
    <r>
      <t>B.影印上次基準日至本次基準日「</t>
    </r>
    <r>
      <rPr>
        <b/>
        <sz val="14"/>
        <color rgb="FF000000"/>
        <rFont val="標楷體"/>
        <family val="4"/>
        <charset val="136"/>
      </rPr>
      <t>有價證券」之明細分類帳</t>
    </r>
    <r>
      <rPr>
        <sz val="14"/>
        <color rgb="FF000000"/>
        <rFont val="標楷體"/>
        <family val="4"/>
        <charset val="136"/>
      </rPr>
      <t>。</t>
    </r>
    <phoneticPr fontId="6" type="noConversion"/>
  </si>
  <si>
    <t>請提供下列資料：</t>
    <phoneticPr fontId="6" type="noConversion"/>
  </si>
  <si>
    <r>
      <t>附表B26</t>
    </r>
    <r>
      <rPr>
        <sz val="16"/>
        <color rgb="FF000000"/>
        <rFont val="標楷體"/>
        <family val="4"/>
        <charset val="136"/>
      </rPr>
      <t xml:space="preserve">                    </t>
    </r>
    <r>
      <rPr>
        <b/>
        <sz val="16"/>
        <color rgb="FF000000"/>
        <rFont val="標楷體"/>
        <family val="4"/>
        <charset val="136"/>
      </rPr>
      <t xml:space="preserve">投資業務提供資料清單             </t>
    </r>
    <phoneticPr fontId="6" type="noConversion"/>
  </si>
  <si>
    <t>附表B27</t>
    <phoneticPr fontId="6" type="noConversion"/>
  </si>
  <si>
    <t>投資內容分析表</t>
    <phoneticPr fontId="6" type="noConversion"/>
  </si>
  <si>
    <t>投資業務提供資料清單</t>
    <phoneticPr fontId="6" type="noConversion"/>
  </si>
  <si>
    <t>授信業務提供資料清單</t>
    <phoneticPr fontId="6" type="noConversion"/>
  </si>
  <si>
    <r>
      <rPr>
        <b/>
        <sz val="12"/>
        <color rgb="FF000000"/>
        <rFont val="標楷體"/>
        <family val="4"/>
        <charset val="136"/>
      </rPr>
      <t>合庫金控(股)公司股票</t>
    </r>
    <r>
      <rPr>
        <u/>
        <sz val="12"/>
        <color rgb="FF000000"/>
        <rFont val="標楷體"/>
        <family val="4"/>
        <charset val="136"/>
      </rPr>
      <t xml:space="preserve">              </t>
    </r>
    <r>
      <rPr>
        <sz val="12"/>
        <color rgb="FF000000"/>
        <rFont val="標楷體"/>
        <family val="4"/>
        <charset val="136"/>
      </rPr>
      <t>千元，持有</t>
    </r>
    <r>
      <rPr>
        <u/>
        <sz val="12"/>
        <color rgb="FF000000"/>
        <rFont val="標楷體"/>
        <family val="4"/>
        <charset val="136"/>
      </rPr>
      <t xml:space="preserve">          </t>
    </r>
    <r>
      <rPr>
        <sz val="12"/>
        <color rgb="FF000000"/>
        <rFont val="標楷體"/>
        <family val="4"/>
        <charset val="136"/>
      </rPr>
      <t>股，平均每股持股成本(    ) 元，檢查基準日收盤價</t>
    </r>
    <r>
      <rPr>
        <u/>
        <sz val="12"/>
        <color rgb="FF000000"/>
        <rFont val="標楷體"/>
        <family val="4"/>
        <charset val="136"/>
      </rPr>
      <t xml:space="preserve">     </t>
    </r>
    <r>
      <rPr>
        <sz val="12"/>
        <color rgb="FF000000"/>
        <rFont val="標楷體"/>
        <family val="4"/>
        <charset val="136"/>
      </rPr>
      <t>元，市價總值為</t>
    </r>
    <r>
      <rPr>
        <u/>
        <sz val="12"/>
        <color rgb="FF000000"/>
        <rFont val="標楷體"/>
        <family val="4"/>
        <charset val="136"/>
      </rPr>
      <t xml:space="preserve">              </t>
    </r>
    <r>
      <rPr>
        <sz val="12"/>
        <color rgb="FF000000"/>
        <rFont val="標楷體"/>
        <family val="4"/>
        <charset val="136"/>
      </rPr>
      <t>元。</t>
    </r>
    <phoneticPr fontId="6" type="noConversion"/>
  </si>
  <si>
    <r>
      <rPr>
        <b/>
        <sz val="12"/>
        <color rgb="FF000000"/>
        <rFont val="標楷體"/>
        <family val="4"/>
        <charset val="136"/>
      </rPr>
      <t>農業金庫(股)公司股票</t>
    </r>
    <r>
      <rPr>
        <u/>
        <sz val="12"/>
        <color rgb="FF000000"/>
        <rFont val="標楷體"/>
        <family val="4"/>
        <charset val="136"/>
      </rPr>
      <t xml:space="preserve">              </t>
    </r>
    <r>
      <rPr>
        <sz val="12"/>
        <color rgb="FF000000"/>
        <rFont val="標楷體"/>
        <family val="4"/>
        <charset val="136"/>
      </rPr>
      <t>千元，持有</t>
    </r>
    <r>
      <rPr>
        <u/>
        <sz val="12"/>
        <color rgb="FF000000"/>
        <rFont val="標楷體"/>
        <family val="4"/>
        <charset val="136"/>
      </rPr>
      <t xml:space="preserve">           </t>
    </r>
    <r>
      <rPr>
        <sz val="12"/>
        <color rgb="FF000000"/>
        <rFont val="標楷體"/>
        <family val="4"/>
        <charset val="136"/>
      </rPr>
      <t>股，平均每股持股成本(    )元，上年底該公司每股淨值</t>
    </r>
    <r>
      <rPr>
        <u/>
        <sz val="12"/>
        <color rgb="FF000000"/>
        <rFont val="標楷體"/>
        <family val="4"/>
        <charset val="136"/>
      </rPr>
      <t xml:space="preserve">                </t>
    </r>
    <r>
      <rPr>
        <sz val="12"/>
        <color rgb="FF000000"/>
        <rFont val="標楷體"/>
        <family val="4"/>
        <charset val="136"/>
      </rPr>
      <t>元。</t>
    </r>
    <phoneticPr fontId="6" type="noConversion"/>
  </si>
  <si>
    <r>
      <rPr>
        <b/>
        <sz val="12"/>
        <color rgb="FF000000"/>
        <rFont val="標楷體"/>
        <family val="4"/>
        <charset val="136"/>
      </rPr>
      <t>財金資訊（股）公司股票</t>
    </r>
    <r>
      <rPr>
        <u/>
        <sz val="12"/>
        <color rgb="FF000000"/>
        <rFont val="標楷體"/>
        <family val="4"/>
        <charset val="136"/>
      </rPr>
      <t xml:space="preserve">          </t>
    </r>
    <r>
      <rPr>
        <sz val="12"/>
        <color rgb="FF000000"/>
        <rFont val="標楷體"/>
        <family val="4"/>
        <charset val="136"/>
      </rPr>
      <t>千元，持有</t>
    </r>
    <r>
      <rPr>
        <u/>
        <sz val="12"/>
        <color rgb="FF000000"/>
        <rFont val="標楷體"/>
        <family val="4"/>
        <charset val="136"/>
      </rPr>
      <t xml:space="preserve">          </t>
    </r>
    <r>
      <rPr>
        <sz val="12"/>
        <color rgb="FF000000"/>
        <rFont val="標楷體"/>
        <family val="4"/>
        <charset val="136"/>
      </rPr>
      <t>股，平均每股持股成本</t>
    </r>
    <r>
      <rPr>
        <vertAlign val="subscript"/>
        <sz val="12"/>
        <color rgb="FF000000"/>
        <rFont val="標楷體"/>
        <family val="4"/>
        <charset val="136"/>
      </rPr>
      <t xml:space="preserve"> </t>
    </r>
    <r>
      <rPr>
        <sz val="12"/>
        <color rgb="FF000000"/>
        <rFont val="標楷體"/>
        <family val="4"/>
        <charset val="136"/>
      </rPr>
      <t>(     ) 元，上年底該公司每股淨值</t>
    </r>
    <r>
      <rPr>
        <u/>
        <sz val="12"/>
        <color rgb="FF000000"/>
        <rFont val="標楷體"/>
        <family val="4"/>
        <charset val="136"/>
      </rPr>
      <t xml:space="preserve">              </t>
    </r>
    <r>
      <rPr>
        <sz val="12"/>
        <color rgb="FF000000"/>
        <rFont val="標楷體"/>
        <family val="4"/>
        <charset val="136"/>
      </rPr>
      <t>元。</t>
    </r>
    <phoneticPr fontId="6" type="noConversion"/>
  </si>
  <si>
    <r>
      <rPr>
        <u/>
        <sz val="12"/>
        <color rgb="FF000000"/>
        <rFont val="標楷體"/>
        <family val="4"/>
        <charset val="136"/>
      </rPr>
      <t xml:space="preserve">                </t>
    </r>
    <r>
      <rPr>
        <sz val="12"/>
        <color rgb="FF000000"/>
        <rFont val="標楷體"/>
        <family val="4"/>
        <charset val="136"/>
      </rPr>
      <t>股票</t>
    </r>
    <r>
      <rPr>
        <u/>
        <sz val="12"/>
        <color rgb="FF000000"/>
        <rFont val="標楷體"/>
        <family val="4"/>
        <charset val="136"/>
      </rPr>
      <t xml:space="preserve">            </t>
    </r>
    <r>
      <rPr>
        <sz val="12"/>
        <color rgb="FF000000"/>
        <rFont val="標楷體"/>
        <family val="4"/>
        <charset val="136"/>
      </rPr>
      <t>千元，持有</t>
    </r>
    <r>
      <rPr>
        <u/>
        <sz val="12"/>
        <color rgb="FF000000"/>
        <rFont val="標楷體"/>
        <family val="4"/>
        <charset val="136"/>
      </rPr>
      <t xml:space="preserve">           </t>
    </r>
    <r>
      <rPr>
        <sz val="12"/>
        <color rgb="FF000000"/>
        <rFont val="標楷體"/>
        <family val="4"/>
        <charset val="136"/>
      </rPr>
      <t>股，平均每股持股成本(     )元，上年底該公司每股淨值(或檢查基準日收盤價)</t>
    </r>
    <r>
      <rPr>
        <u/>
        <sz val="12"/>
        <color rgb="FF000000"/>
        <rFont val="標楷體"/>
        <family val="4"/>
        <charset val="136"/>
      </rPr>
      <t xml:space="preserve">                   </t>
    </r>
    <r>
      <rPr>
        <sz val="12"/>
        <color rgb="FF000000"/>
        <rFont val="標楷體"/>
        <family val="4"/>
        <charset val="136"/>
      </rPr>
      <t>元。</t>
    </r>
    <phoneticPr fontId="6" type="noConversion"/>
  </si>
  <si>
    <r>
      <rPr>
        <b/>
        <sz val="12"/>
        <color rgb="FF000000"/>
        <rFont val="標楷體"/>
        <family val="4"/>
        <charset val="136"/>
      </rPr>
      <t>果菜運銷(股)公司股票</t>
    </r>
    <r>
      <rPr>
        <u/>
        <sz val="12"/>
        <color rgb="FF000000"/>
        <rFont val="標楷體"/>
        <family val="4"/>
        <charset val="136"/>
      </rPr>
      <t xml:space="preserve">            </t>
    </r>
    <r>
      <rPr>
        <sz val="12"/>
        <color rgb="FF000000"/>
        <rFont val="標楷體"/>
        <family val="4"/>
        <charset val="136"/>
      </rPr>
      <t>千元，持有</t>
    </r>
    <r>
      <rPr>
        <u/>
        <sz val="12"/>
        <color rgb="FF000000"/>
        <rFont val="標楷體"/>
        <family val="4"/>
        <charset val="136"/>
      </rPr>
      <t xml:space="preserve">          </t>
    </r>
    <r>
      <rPr>
        <sz val="12"/>
        <color rgb="FF000000"/>
        <rFont val="標楷體"/>
        <family val="4"/>
        <charset val="136"/>
      </rPr>
      <t>股，平均每股持股成本(     ) 元，上年底該公司每股淨值</t>
    </r>
    <r>
      <rPr>
        <u/>
        <sz val="12"/>
        <color rgb="FF000000"/>
        <rFont val="標楷體"/>
        <family val="4"/>
        <charset val="136"/>
      </rPr>
      <t xml:space="preserve">         </t>
    </r>
    <r>
      <rPr>
        <sz val="12"/>
        <color rgb="FF000000"/>
        <rFont val="標楷體"/>
        <family val="4"/>
        <charset val="136"/>
      </rPr>
      <t>元。</t>
    </r>
    <phoneticPr fontId="6" type="noConversion"/>
  </si>
  <si>
    <r>
      <rPr>
        <b/>
        <sz val="12"/>
        <color rgb="FF000000"/>
        <rFont val="標楷體"/>
        <family val="4"/>
        <charset val="136"/>
      </rPr>
      <t>縣(市)農會股票</t>
    </r>
    <r>
      <rPr>
        <u/>
        <sz val="12"/>
        <color rgb="FF000000"/>
        <rFont val="標楷體"/>
        <family val="4"/>
        <charset val="136"/>
      </rPr>
      <t xml:space="preserve">              </t>
    </r>
    <r>
      <rPr>
        <sz val="12"/>
        <color rgb="FF000000"/>
        <rFont val="標楷體"/>
        <family val="4"/>
        <charset val="136"/>
      </rPr>
      <t>千元，持有</t>
    </r>
    <r>
      <rPr>
        <u/>
        <sz val="12"/>
        <color rgb="FF000000"/>
        <rFont val="標楷體"/>
        <family val="4"/>
        <charset val="136"/>
      </rPr>
      <t xml:space="preserve">             </t>
    </r>
    <r>
      <rPr>
        <sz val="12"/>
        <color rgb="FF000000"/>
        <rFont val="標楷體"/>
        <family val="4"/>
        <charset val="136"/>
      </rPr>
      <t>股，平均每股持股成本 (      ) 元，上年底該公司每股淨值</t>
    </r>
    <r>
      <rPr>
        <u/>
        <sz val="12"/>
        <color rgb="FF000000"/>
        <rFont val="標楷體"/>
        <family val="4"/>
        <charset val="136"/>
      </rPr>
      <t xml:space="preserve">         </t>
    </r>
    <r>
      <rPr>
        <sz val="12"/>
        <color rgb="FF000000"/>
        <rFont val="標楷體"/>
        <family val="4"/>
        <charset val="136"/>
      </rPr>
      <t>元。</t>
    </r>
    <phoneticPr fontId="6" type="noConversion"/>
  </si>
  <si>
    <t>職員名冊暨休假情形表</t>
    <phoneticPr fontId="6" type="noConversion"/>
  </si>
  <si>
    <t xml:space="preserve">    ※本表合計金額應與附表B27之買入票券合計金額相同。</t>
    <phoneticPr fontId="6" type="noConversion"/>
  </si>
  <si>
    <t>內管</t>
    <phoneticPr fontId="6" type="noConversion"/>
  </si>
  <si>
    <t>附表B29         內部管理業務提供資料清單</t>
    <phoneticPr fontId="6" type="noConversion"/>
  </si>
  <si>
    <t>合作推廣</t>
    <phoneticPr fontId="6" type="noConversion"/>
  </si>
  <si>
    <t>業務操作</t>
    <phoneticPr fontId="6" type="noConversion"/>
  </si>
  <si>
    <t>業1</t>
    <phoneticPr fontId="6" type="noConversion"/>
  </si>
  <si>
    <t>業2</t>
    <phoneticPr fontId="6" type="noConversion"/>
  </si>
  <si>
    <r>
      <t>影印與資訊共用中心簽訂之「</t>
    </r>
    <r>
      <rPr>
        <b/>
        <sz val="12"/>
        <color rgb="FF000000"/>
        <rFont val="標楷體"/>
        <family val="4"/>
        <charset val="136"/>
      </rPr>
      <t>資訊作業委託契約書</t>
    </r>
    <r>
      <rPr>
        <sz val="12"/>
        <color rgb="FF000000"/>
        <rFont val="標楷體"/>
        <family val="4"/>
        <charset val="136"/>
      </rPr>
      <t>」</t>
    </r>
  </si>
  <si>
    <r>
      <t>影印</t>
    </r>
    <r>
      <rPr>
        <b/>
        <sz val="12"/>
        <color rgb="FF000000"/>
        <rFont val="標楷體"/>
        <family val="4"/>
        <charset val="136"/>
      </rPr>
      <t>外務人員管理辦法</t>
    </r>
  </si>
  <si>
    <r>
      <t>影印自訂「</t>
    </r>
    <r>
      <rPr>
        <b/>
        <sz val="12"/>
        <color rgb="FF000000"/>
        <rFont val="標楷體"/>
        <family val="4"/>
        <charset val="136"/>
      </rPr>
      <t>個人資料檔案安全維護計畫實施要點</t>
    </r>
    <r>
      <rPr>
        <sz val="12"/>
        <color rgb="FF000000"/>
        <rFont val="標楷體"/>
        <family val="4"/>
        <charset val="136"/>
      </rPr>
      <t>」</t>
    </r>
  </si>
  <si>
    <r>
      <t>影印</t>
    </r>
    <r>
      <rPr>
        <b/>
        <sz val="12"/>
        <color rgb="FF000000"/>
        <rFont val="標楷體"/>
        <family val="4"/>
        <charset val="136"/>
      </rPr>
      <t>委外業務相關辦法、合約</t>
    </r>
    <r>
      <rPr>
        <sz val="12"/>
        <color rgb="FF000000"/>
        <rFont val="標楷體"/>
        <family val="4"/>
        <charset val="136"/>
      </rPr>
      <t>(如：委外運鈔、委外催收)</t>
    </r>
    <phoneticPr fontId="6" type="noConversion"/>
  </si>
  <si>
    <r>
      <t>影印</t>
    </r>
    <r>
      <rPr>
        <b/>
        <sz val="12"/>
        <color rgb="FF000000"/>
        <rFont val="標楷體"/>
        <family val="4"/>
        <charset val="136"/>
      </rPr>
      <t>職員職務輪調辦法</t>
    </r>
    <phoneticPr fontId="6" type="noConversion"/>
  </si>
  <si>
    <r>
      <t>調閱安全防護自衛</t>
    </r>
    <r>
      <rPr>
        <b/>
        <sz val="12"/>
        <color rgb="FF000000"/>
        <rFont val="標楷體"/>
        <family val="4"/>
        <charset val="136"/>
      </rPr>
      <t>編組名冊</t>
    </r>
    <r>
      <rPr>
        <sz val="12"/>
        <color rgb="FF000000"/>
        <rFont val="標楷體"/>
        <family val="4"/>
        <charset val="136"/>
      </rPr>
      <t>、最近</t>
    </r>
    <r>
      <rPr>
        <sz val="12"/>
        <color rgb="FF000000"/>
        <rFont val="Times New Roman"/>
        <family val="1"/>
      </rPr>
      <t>2</t>
    </r>
    <r>
      <rPr>
        <sz val="12"/>
        <color rgb="FF000000"/>
        <rFont val="標楷體"/>
        <family val="4"/>
        <charset val="136"/>
      </rPr>
      <t>年</t>
    </r>
    <r>
      <rPr>
        <b/>
        <sz val="12"/>
        <color rgb="FF000000"/>
        <rFont val="標楷體"/>
        <family val="4"/>
        <charset val="136"/>
      </rPr>
      <t>演練紀錄、警鈴測試登記簿</t>
    </r>
    <phoneticPr fontId="6" type="noConversion"/>
  </si>
  <si>
    <r>
      <t>調閱最近半年</t>
    </r>
    <r>
      <rPr>
        <b/>
        <sz val="12"/>
        <color rgb="FF000000"/>
        <rFont val="標楷體"/>
        <family val="4"/>
        <charset val="136"/>
      </rPr>
      <t>主管核准交易登記簿、交易明細表</t>
    </r>
    <r>
      <rPr>
        <sz val="12"/>
        <color rgb="FF000000"/>
        <rFont val="標楷體"/>
        <family val="4"/>
        <charset val="136"/>
      </rPr>
      <t>(電腦報表)</t>
    </r>
    <phoneticPr fontId="6" type="noConversion"/>
  </si>
  <si>
    <r>
      <t>調閱</t>
    </r>
    <r>
      <rPr>
        <b/>
        <sz val="12"/>
        <color rgb="FF000000"/>
        <rFont val="標楷體"/>
        <family val="4"/>
        <charset val="136"/>
      </rPr>
      <t>交易要件待補登記簿、時間後收付登記簿</t>
    </r>
    <phoneticPr fontId="6" type="noConversion"/>
  </si>
  <si>
    <r>
      <t>調閱</t>
    </r>
    <r>
      <rPr>
        <b/>
        <sz val="12"/>
        <color rgb="FF000000"/>
        <rFont val="標楷體"/>
        <family val="4"/>
        <charset val="136"/>
      </rPr>
      <t>現金運送登記簿</t>
    </r>
    <phoneticPr fontId="6" type="noConversion"/>
  </si>
  <si>
    <r>
      <t>調閱最近2年</t>
    </r>
    <r>
      <rPr>
        <b/>
        <sz val="12"/>
        <color rgb="FF000000"/>
        <rFont val="標楷體"/>
        <family val="4"/>
        <charset val="136"/>
      </rPr>
      <t>金融卡發行登記簿、客戶申請書、金融卡啟用申請書</t>
    </r>
    <phoneticPr fontId="6" type="noConversion"/>
  </si>
  <si>
    <t>業3</t>
    <phoneticPr fontId="6" type="noConversion"/>
  </si>
  <si>
    <t>業4</t>
    <phoneticPr fontId="6" type="noConversion"/>
  </si>
  <si>
    <t>業5</t>
    <phoneticPr fontId="6" type="noConversion"/>
  </si>
  <si>
    <t>業6</t>
    <phoneticPr fontId="6" type="noConversion"/>
  </si>
  <si>
    <t>業7</t>
    <phoneticPr fontId="6" type="noConversion"/>
  </si>
  <si>
    <t>業8</t>
    <phoneticPr fontId="6" type="noConversion"/>
  </si>
  <si>
    <t>業9</t>
    <phoneticPr fontId="6" type="noConversion"/>
  </si>
  <si>
    <t>業10</t>
    <phoneticPr fontId="6" type="noConversion"/>
  </si>
  <si>
    <t>業11</t>
    <phoneticPr fontId="6" type="noConversion"/>
  </si>
  <si>
    <t>業12</t>
    <phoneticPr fontId="6" type="noConversion"/>
  </si>
  <si>
    <t>業13</t>
    <phoneticPr fontId="6" type="noConversion"/>
  </si>
  <si>
    <t>業14</t>
    <phoneticPr fontId="6" type="noConversion"/>
  </si>
  <si>
    <t>業15</t>
    <phoneticPr fontId="6" type="noConversion"/>
  </si>
  <si>
    <t>業16</t>
    <phoneticPr fontId="6" type="noConversion"/>
  </si>
  <si>
    <t>業17</t>
    <phoneticPr fontId="6" type="noConversion"/>
  </si>
  <si>
    <t>業18</t>
    <phoneticPr fontId="6" type="noConversion"/>
  </si>
  <si>
    <t>業19</t>
    <phoneticPr fontId="6" type="noConversion"/>
  </si>
  <si>
    <t>業20</t>
    <phoneticPr fontId="6" type="noConversion"/>
  </si>
  <si>
    <t>內部稽核</t>
    <phoneticPr fontId="6" type="noConversion"/>
  </si>
  <si>
    <t>稽1</t>
    <phoneticPr fontId="6" type="noConversion"/>
  </si>
  <si>
    <t>稽2</t>
    <phoneticPr fontId="6" type="noConversion"/>
  </si>
  <si>
    <t>稽3</t>
    <phoneticPr fontId="6" type="noConversion"/>
  </si>
  <si>
    <t>稽4</t>
    <phoneticPr fontId="6" type="noConversion"/>
  </si>
  <si>
    <t>稽5</t>
    <phoneticPr fontId="6" type="noConversion"/>
  </si>
  <si>
    <t>稽6</t>
    <phoneticPr fontId="6" type="noConversion"/>
  </si>
  <si>
    <r>
      <t>影印上次金檢報告</t>
    </r>
    <r>
      <rPr>
        <b/>
        <sz val="12"/>
        <color rgb="FF000000"/>
        <rFont val="標楷體"/>
        <family val="4"/>
        <charset val="136"/>
      </rPr>
      <t>函報</t>
    </r>
    <r>
      <rPr>
        <sz val="12"/>
        <color rgb="FF000000"/>
        <rFont val="標楷體"/>
        <family val="4"/>
        <charset val="136"/>
      </rPr>
      <t>縣市政府審核之</t>
    </r>
    <r>
      <rPr>
        <b/>
        <sz val="12"/>
        <color rgb="FF000000"/>
        <rFont val="標楷體"/>
        <family val="4"/>
        <charset val="136"/>
      </rPr>
      <t>發文</t>
    </r>
    <r>
      <rPr>
        <sz val="12"/>
        <color rgb="FF000000"/>
        <rFont val="標楷體"/>
        <family val="4"/>
        <charset val="136"/>
      </rPr>
      <t>公文</t>
    </r>
    <phoneticPr fontId="6" type="noConversion"/>
  </si>
  <si>
    <r>
      <t>調閱最近</t>
    </r>
    <r>
      <rPr>
        <sz val="12"/>
        <color rgb="FF000000"/>
        <rFont val="Times New Roman"/>
        <family val="1"/>
      </rPr>
      <t>1</t>
    </r>
    <r>
      <rPr>
        <sz val="12"/>
        <color rgb="FF000000"/>
        <rFont val="標楷體"/>
        <family val="4"/>
        <charset val="136"/>
      </rPr>
      <t>年</t>
    </r>
    <r>
      <rPr>
        <b/>
        <sz val="12"/>
        <color rgb="FF000000"/>
        <rFont val="標楷體"/>
        <family val="4"/>
        <charset val="136"/>
      </rPr>
      <t>內部稽核、自行查核</t>
    </r>
    <r>
      <rPr>
        <sz val="12"/>
        <color rgb="FF000000"/>
        <rFont val="標楷體"/>
        <family val="4"/>
        <charset val="136"/>
      </rPr>
      <t>報告書及工作底稿</t>
    </r>
    <phoneticPr fontId="6" type="noConversion"/>
  </si>
  <si>
    <t>合1</t>
    <phoneticPr fontId="6" type="noConversion"/>
  </si>
  <si>
    <t>合2</t>
    <phoneticPr fontId="6" type="noConversion"/>
  </si>
  <si>
    <t>合3</t>
    <phoneticPr fontId="6" type="noConversion"/>
  </si>
  <si>
    <t>合4</t>
    <phoneticPr fontId="6" type="noConversion"/>
  </si>
  <si>
    <t>合5</t>
    <phoneticPr fontId="6" type="noConversion"/>
  </si>
  <si>
    <r>
      <t>調閱已登錄為</t>
    </r>
    <r>
      <rPr>
        <b/>
        <sz val="12"/>
        <color rgb="FF000000"/>
        <rFont val="標楷體"/>
        <family val="4"/>
        <charset val="136"/>
      </rPr>
      <t>保險業務員名單</t>
    </r>
    <r>
      <rPr>
        <sz val="12"/>
        <color rgb="FF000000"/>
        <rFont val="標楷體"/>
        <family val="4"/>
        <charset val="136"/>
      </rPr>
      <t>(按產、壽險分列，並註明初次登錄日期、本次登錄有效期限起迄日)、每人每年接受</t>
    </r>
    <r>
      <rPr>
        <b/>
        <sz val="12"/>
        <color rgb="FF000000"/>
        <rFont val="標楷體"/>
        <family val="4"/>
        <charset val="136"/>
      </rPr>
      <t>教育訓練課程內容及時數</t>
    </r>
    <phoneticPr fontId="6" type="noConversion"/>
  </si>
  <si>
    <r>
      <t>影印</t>
    </r>
    <r>
      <rPr>
        <b/>
        <sz val="12"/>
        <color rgb="FF000000"/>
        <rFont val="標楷體"/>
        <family val="4"/>
        <charset val="136"/>
      </rPr>
      <t>分層負責明細表</t>
    </r>
    <phoneticPr fontId="6" type="noConversion"/>
  </si>
  <si>
    <r>
      <t>影印稽核人員資格報縣市政府</t>
    </r>
    <r>
      <rPr>
        <b/>
        <sz val="12"/>
        <color rgb="FF000000"/>
        <rFont val="標楷體"/>
        <family val="4"/>
        <charset val="136"/>
      </rPr>
      <t>備查函</t>
    </r>
    <r>
      <rPr>
        <sz val="12"/>
        <color rgb="FF000000"/>
        <rFont val="標楷體"/>
        <family val="4"/>
        <charset val="136"/>
      </rPr>
      <t>及</t>
    </r>
    <r>
      <rPr>
        <b/>
        <sz val="12"/>
        <color rgb="FF000000"/>
        <rFont val="標楷體"/>
        <family val="4"/>
        <charset val="136"/>
      </rPr>
      <t>受訓證書</t>
    </r>
  </si>
  <si>
    <r>
      <t>調閱已簽訂之</t>
    </r>
    <r>
      <rPr>
        <b/>
        <sz val="12"/>
        <color rgb="FF000000"/>
        <rFont val="標楷體"/>
        <family val="4"/>
        <charset val="136"/>
      </rPr>
      <t>合作推廣保險契約書</t>
    </r>
    <r>
      <rPr>
        <sz val="12"/>
        <color rgb="FF000000"/>
        <rFont val="標楷體"/>
        <family val="4"/>
        <charset val="136"/>
      </rPr>
      <t>、客戶申訴明細及處理情形</t>
    </r>
    <phoneticPr fontId="6" type="noConversion"/>
  </si>
  <si>
    <r>
      <t>影印</t>
    </r>
    <r>
      <rPr>
        <b/>
        <sz val="12"/>
        <color rgb="FF000000"/>
        <rFont val="標楷體"/>
        <family val="4"/>
        <charset val="136"/>
      </rPr>
      <t>保管箱業務作業要點、定型化契約</t>
    </r>
    <phoneticPr fontId="6" type="noConversion"/>
  </si>
  <si>
    <r>
      <t>影印</t>
    </r>
    <r>
      <rPr>
        <b/>
        <sz val="12"/>
        <color rgb="FF000000"/>
        <rFont val="標楷體"/>
        <family val="4"/>
        <charset val="136"/>
      </rPr>
      <t>合庫銀行</t>
    </r>
    <r>
      <rPr>
        <b/>
        <sz val="12"/>
        <color rgb="FF000000"/>
        <rFont val="Times New Roman"/>
        <family val="1"/>
      </rPr>
      <t>EDI</t>
    </r>
    <r>
      <rPr>
        <b/>
        <sz val="12"/>
        <color rgb="FF000000"/>
        <rFont val="標楷體"/>
        <family val="4"/>
        <charset val="136"/>
      </rPr>
      <t>轉帳系統之約定書及非轉帳約定書</t>
    </r>
    <phoneticPr fontId="6" type="noConversion"/>
  </si>
  <si>
    <r>
      <t>影印自訂「</t>
    </r>
    <r>
      <rPr>
        <b/>
        <sz val="12"/>
        <color rgb="FF000000"/>
        <rFont val="標楷體"/>
        <family val="4"/>
        <charset val="136"/>
      </rPr>
      <t>信用資訊查詢作業控管要點</t>
    </r>
    <r>
      <rPr>
        <sz val="12"/>
        <color rgb="FF000000"/>
        <rFont val="標楷體"/>
        <family val="4"/>
        <charset val="136"/>
      </rPr>
      <t>」</t>
    </r>
    <phoneticPr fontId="6" type="noConversion"/>
  </si>
  <si>
    <r>
      <t>影印申辦</t>
    </r>
    <r>
      <rPr>
        <b/>
        <sz val="12"/>
        <color rgb="FF000000"/>
        <rFont val="標楷體"/>
        <family val="4"/>
        <charset val="136"/>
      </rPr>
      <t>新種業務產品相關資料</t>
    </r>
    <r>
      <rPr>
        <sz val="12"/>
        <color rgb="FF000000"/>
        <rFont val="標楷體"/>
        <family val="4"/>
        <charset val="136"/>
      </rPr>
      <t>(如黃金存摺、行動支付)</t>
    </r>
    <phoneticPr fontId="6" type="noConversion"/>
  </si>
  <si>
    <r>
      <t>調閱</t>
    </r>
    <r>
      <rPr>
        <b/>
        <sz val="12"/>
        <color rgb="FF000000"/>
        <rFont val="標楷體"/>
        <family val="4"/>
        <charset val="136"/>
      </rPr>
      <t>庫房進出登記簿</t>
    </r>
    <r>
      <rPr>
        <sz val="12"/>
        <color rgb="FF000000"/>
        <rFont val="標楷體"/>
        <family val="4"/>
        <charset val="136"/>
      </rPr>
      <t>、最近3個月</t>
    </r>
    <r>
      <rPr>
        <b/>
        <sz val="12"/>
        <color rgb="FF000000"/>
        <rFont val="標楷體"/>
        <family val="4"/>
        <charset val="136"/>
      </rPr>
      <t>庫存現金表</t>
    </r>
    <phoneticPr fontId="6" type="noConversion"/>
  </si>
  <si>
    <r>
      <t>調閱</t>
    </r>
    <r>
      <rPr>
        <b/>
        <sz val="12"/>
        <color rgb="FF000000"/>
        <rFont val="標楷體"/>
        <family val="4"/>
        <charset val="136"/>
      </rPr>
      <t>庫房密碼變更登記簿</t>
    </r>
    <phoneticPr fontId="6" type="noConversion"/>
  </si>
  <si>
    <r>
      <t>調閱最半年</t>
    </r>
    <r>
      <rPr>
        <b/>
        <sz val="12"/>
        <color rgb="FF000000"/>
        <rFont val="標楷體"/>
        <family val="4"/>
        <charset val="136"/>
      </rPr>
      <t>存放行庫往來對帳調整表</t>
    </r>
    <phoneticPr fontId="6" type="noConversion"/>
  </si>
  <si>
    <r>
      <t>影印上次金檢報告</t>
    </r>
    <r>
      <rPr>
        <b/>
        <sz val="12"/>
        <color rgb="FF000000"/>
        <rFont val="標楷體"/>
        <family val="4"/>
        <charset val="136"/>
      </rPr>
      <t>縣政府函</t>
    </r>
    <r>
      <rPr>
        <sz val="12"/>
        <color rgb="FF000000"/>
        <rFont val="標楷體"/>
        <family val="4"/>
        <charset val="136"/>
      </rPr>
      <t>轉農委會核處意見之</t>
    </r>
    <r>
      <rPr>
        <b/>
        <sz val="12"/>
        <color rgb="FF000000"/>
        <rFont val="標楷體"/>
        <family val="4"/>
        <charset val="136"/>
      </rPr>
      <t>收文</t>
    </r>
    <r>
      <rPr>
        <sz val="12"/>
        <color rgb="FF000000"/>
        <rFont val="標楷體"/>
        <family val="4"/>
        <charset val="136"/>
      </rPr>
      <t>公文</t>
    </r>
    <phoneticPr fontId="6" type="noConversion"/>
  </si>
  <si>
    <r>
      <t>影印上次金檢報告</t>
    </r>
    <r>
      <rPr>
        <b/>
        <sz val="12"/>
        <color rgb="FF000000"/>
        <rFont val="標楷體"/>
        <family val="4"/>
        <charset val="136"/>
      </rPr>
      <t>提報</t>
    </r>
    <r>
      <rPr>
        <sz val="12"/>
        <color rgb="FF000000"/>
        <rFont val="標楷體"/>
        <family val="4"/>
        <charset val="136"/>
      </rPr>
      <t>理、監事會議紀錄</t>
    </r>
    <phoneticPr fontId="6" type="noConversion"/>
  </si>
  <si>
    <r>
      <t>影印</t>
    </r>
    <r>
      <rPr>
        <b/>
        <sz val="12"/>
        <color rgb="FF000000"/>
        <rFont val="標楷體"/>
        <family val="4"/>
        <charset val="136"/>
      </rPr>
      <t>內部作業規範</t>
    </r>
    <r>
      <rPr>
        <sz val="12"/>
        <color rgb="FF000000"/>
        <rFont val="標楷體"/>
        <family val="4"/>
        <charset val="136"/>
      </rPr>
      <t>(含保險業務人員管理之規定、辦理本項業務之作業規定、保戶申訴)</t>
    </r>
    <phoneticPr fontId="6" type="noConversion"/>
  </si>
  <si>
    <r>
      <t>影印</t>
    </r>
    <r>
      <rPr>
        <b/>
        <sz val="12"/>
        <color rgb="FF000000"/>
        <rFont val="標楷體"/>
        <family val="4"/>
        <charset val="136"/>
      </rPr>
      <t>年度事業計畫</t>
    </r>
    <r>
      <rPr>
        <sz val="12"/>
        <color rgb="FF000000"/>
        <rFont val="標楷體"/>
        <family val="4"/>
        <charset val="136"/>
      </rPr>
      <t>及提報理事會通過之</t>
    </r>
    <r>
      <rPr>
        <b/>
        <sz val="12"/>
        <color rgb="FF000000"/>
        <rFont val="標楷體"/>
        <family val="4"/>
        <charset val="136"/>
      </rPr>
      <t>會議紀錄</t>
    </r>
    <phoneticPr fontId="6" type="noConversion"/>
  </si>
  <si>
    <r>
      <t>影印最近2年度</t>
    </r>
    <r>
      <rPr>
        <b/>
        <sz val="12"/>
        <color rgb="FF000000"/>
        <rFont val="標楷體"/>
        <family val="4"/>
        <charset val="136"/>
      </rPr>
      <t>業務人員招攬實績表</t>
    </r>
    <phoneticPr fontId="6" type="noConversion"/>
  </si>
  <si>
    <r>
      <t>影印</t>
    </r>
    <r>
      <rPr>
        <b/>
        <sz val="12"/>
        <color rgb="FF000000"/>
        <rFont val="標楷體"/>
        <family val="4"/>
        <charset val="136"/>
      </rPr>
      <t>保險單</t>
    </r>
    <r>
      <rPr>
        <sz val="12"/>
        <color rgb="FF000000"/>
        <rFont val="標楷體"/>
        <family val="4"/>
        <charset val="136"/>
      </rPr>
      <t>（含庫存現金、現金運送、ATM、保管箱及特約條款)</t>
    </r>
    <phoneticPr fontId="6" type="noConversion"/>
  </si>
  <si>
    <r>
      <t>逾期6個月以上者計　　　　    等　　　　戶</t>
    </r>
    <r>
      <rPr>
        <b/>
        <sz val="14"/>
        <color rgb="FF000000"/>
        <rFont val="標楷體"/>
        <family val="4"/>
        <charset val="136"/>
      </rPr>
      <t>(請檢附明細)</t>
    </r>
    <phoneticPr fontId="6" type="noConversion"/>
  </si>
  <si>
    <r>
      <t>最近1次破箱日期　　　  　　；計　　　　等 　　　戶</t>
    </r>
    <r>
      <rPr>
        <b/>
        <sz val="14"/>
        <color rgb="FF000000"/>
        <rFont val="標楷體"/>
        <family val="4"/>
        <charset val="136"/>
      </rPr>
      <t>(請檢附明細)</t>
    </r>
    <phoneticPr fontId="6" type="noConversion"/>
  </si>
  <si>
    <t>大額放款：</t>
    <phoneticPr fontId="6" type="noConversion"/>
  </si>
  <si>
    <t>大額放款：</t>
    <phoneticPr fontId="6" type="noConversion"/>
  </si>
  <si>
    <t>附表B12          放款業務提供資料清單</t>
    <phoneticPr fontId="6" type="noConversion"/>
  </si>
  <si>
    <t>放1-1</t>
    <phoneticPr fontId="6" type="noConversion"/>
  </si>
  <si>
    <r>
      <t>影印</t>
    </r>
    <r>
      <rPr>
        <b/>
        <sz val="12"/>
        <color rgb="FF000000"/>
        <rFont val="標楷體"/>
        <family val="4"/>
        <charset val="136"/>
      </rPr>
      <t>授信審議委員會設置辦法</t>
    </r>
    <r>
      <rPr>
        <sz val="12"/>
        <color rgb="FF000000"/>
        <rFont val="標楷體"/>
        <family val="4"/>
        <charset val="136"/>
      </rPr>
      <t>，理事會及監事會同意之</t>
    </r>
    <r>
      <rPr>
        <b/>
        <sz val="12"/>
        <color rgb="FF000000"/>
        <rFont val="標楷體"/>
        <family val="4"/>
        <charset val="136"/>
      </rPr>
      <t>成員名單、會議紀錄</t>
    </r>
    <r>
      <rPr>
        <sz val="12"/>
        <color rgb="FF000000"/>
        <rFont val="標楷體"/>
        <family val="4"/>
        <charset val="136"/>
      </rPr>
      <t>（上次檢查後~本次檢查）</t>
    </r>
  </si>
  <si>
    <r>
      <t>影印</t>
    </r>
    <r>
      <rPr>
        <b/>
        <sz val="12"/>
        <color rgb="FF000000"/>
        <rFont val="標楷體"/>
        <family val="4"/>
        <charset val="136"/>
      </rPr>
      <t>授信覆審實施辦法</t>
    </r>
    <r>
      <rPr>
        <sz val="12"/>
        <color rgb="FF000000"/>
        <rFont val="標楷體"/>
        <family val="4"/>
        <charset val="136"/>
      </rPr>
      <t>(上次檢查後~本次檢查)</t>
    </r>
  </si>
  <si>
    <r>
      <t>影印「</t>
    </r>
    <r>
      <rPr>
        <b/>
        <sz val="12"/>
        <color rgb="FF000000"/>
        <rFont val="標楷體"/>
        <family val="4"/>
        <charset val="136"/>
      </rPr>
      <t>內部融資計畫</t>
    </r>
    <r>
      <rPr>
        <sz val="12"/>
        <color rgb="FF000000"/>
        <rFont val="標楷體"/>
        <family val="4"/>
        <charset val="136"/>
      </rPr>
      <t>及</t>
    </r>
    <r>
      <rPr>
        <b/>
        <sz val="12"/>
        <color rgb="FF000000"/>
        <rFont val="標楷體"/>
        <family val="4"/>
        <charset val="136"/>
      </rPr>
      <t>作業」提經理、監事會議通過之紀錄</t>
    </r>
  </si>
  <si>
    <r>
      <t>影印</t>
    </r>
    <r>
      <rPr>
        <b/>
        <sz val="12"/>
        <color rgb="FF000000"/>
        <rFont val="標楷體"/>
        <family val="4"/>
        <charset val="136"/>
      </rPr>
      <t>業務限制公文(含農委會核准放寬之非會員無擔保放款限額、擔保品徵提範圍)</t>
    </r>
  </si>
  <si>
    <t>請提供內部作業規範及資料</t>
    <phoneticPr fontId="6" type="noConversion"/>
  </si>
  <si>
    <t>調閱放款個案</t>
    <phoneticPr fontId="6" type="noConversion"/>
  </si>
  <si>
    <r>
      <t>影印</t>
    </r>
    <r>
      <rPr>
        <b/>
        <sz val="12"/>
        <color rgb="FF000000"/>
        <rFont val="標楷體"/>
        <family val="4"/>
        <charset val="136"/>
      </rPr>
      <t>擔保品估價辦法</t>
    </r>
    <r>
      <rPr>
        <sz val="12"/>
        <color rgb="FF000000"/>
        <rFont val="標楷體"/>
        <family val="4"/>
        <charset val="136"/>
      </rPr>
      <t>(上次檢查後~本次檢查)</t>
    </r>
    <phoneticPr fontId="6" type="noConversion"/>
  </si>
  <si>
    <r>
      <t>影印最近2年度會員代表大會決議，</t>
    </r>
    <r>
      <rPr>
        <b/>
        <sz val="12"/>
        <color rgb="FF000000"/>
        <rFont val="標楷體"/>
        <family val="4"/>
        <charset val="136"/>
      </rPr>
      <t>對同一人及同一關係人(含非會員)放款最高額度</t>
    </r>
    <phoneticPr fontId="6" type="noConversion"/>
  </si>
  <si>
    <r>
      <t>影印「</t>
    </r>
    <r>
      <rPr>
        <b/>
        <sz val="12"/>
        <color rgb="FF000000"/>
        <rFont val="標楷體"/>
        <family val="4"/>
        <charset val="136"/>
      </rPr>
      <t>建築貸款作業辦法、聯合貸款作業辦法、購置住宅放款及房屋修繕放款風險管理作業要點、」</t>
    </r>
    <phoneticPr fontId="6" type="noConversion"/>
  </si>
  <si>
    <r>
      <t>影印「</t>
    </r>
    <r>
      <rPr>
        <b/>
        <sz val="12"/>
        <color rgb="FF000000"/>
        <rFont val="標楷體"/>
        <family val="4"/>
        <charset val="136"/>
      </rPr>
      <t>優惠房貸利率辦法、員工業務招攬辦法、員工優惠貸款辦法、員工消費性貸款辦法及消費者貸款辦法</t>
    </r>
    <r>
      <rPr>
        <sz val="12"/>
        <color rgb="FF000000"/>
        <rFont val="標楷體"/>
        <family val="4"/>
        <charset val="136"/>
      </rPr>
      <t>」</t>
    </r>
    <phoneticPr fontId="6" type="noConversion"/>
  </si>
  <si>
    <r>
      <t>影印自訂之「</t>
    </r>
    <r>
      <rPr>
        <b/>
        <sz val="12"/>
        <color rgb="FF000000"/>
        <rFont val="標楷體"/>
        <family val="4"/>
        <charset val="136"/>
      </rPr>
      <t>基準利率及指數型房貸指標利作業準則</t>
    </r>
    <r>
      <rPr>
        <sz val="12"/>
        <color rgb="FF000000"/>
        <rFont val="標楷體"/>
        <family val="4"/>
        <charset val="136"/>
      </rPr>
      <t>」</t>
    </r>
    <phoneticPr fontId="6" type="noConversion"/>
  </si>
  <si>
    <r>
      <t>列印基準日之「</t>
    </r>
    <r>
      <rPr>
        <b/>
        <sz val="12"/>
        <color rgb="FF000000"/>
        <rFont val="標楷體"/>
        <family val="4"/>
        <charset val="136"/>
      </rPr>
      <t>基準利率、指數型房貸指標利率表</t>
    </r>
    <r>
      <rPr>
        <sz val="12"/>
        <color rgb="FF000000"/>
        <rFont val="標楷體"/>
        <family val="4"/>
        <charset val="136"/>
      </rPr>
      <t>」</t>
    </r>
    <phoneticPr fontId="6" type="noConversion"/>
  </si>
  <si>
    <r>
      <t>列印基準日「</t>
    </r>
    <r>
      <rPr>
        <b/>
        <sz val="12"/>
        <color rgb="FF000000"/>
        <rFont val="標楷體"/>
        <family val="4"/>
        <charset val="136"/>
      </rPr>
      <t>辦理與銀行法第32、33條有關授信明細表</t>
    </r>
    <r>
      <rPr>
        <sz val="12"/>
        <color rgb="FF000000"/>
        <rFont val="標楷體"/>
        <family val="4"/>
        <charset val="136"/>
      </rPr>
      <t>」電腦報表(農金LXM0045)、(南農HM04577)</t>
    </r>
    <phoneticPr fontId="6" type="noConversion"/>
  </si>
  <si>
    <r>
      <t>列印基準日「</t>
    </r>
    <r>
      <rPr>
        <b/>
        <sz val="12"/>
        <color rgb="FF000000"/>
        <rFont val="標楷體"/>
        <family val="4"/>
        <charset val="136"/>
      </rPr>
      <t>建築貸款辦理情形明細表</t>
    </r>
    <r>
      <rPr>
        <sz val="12"/>
        <color rgb="FF000000"/>
        <rFont val="標楷體"/>
        <family val="4"/>
        <charset val="136"/>
      </rPr>
      <t>」(農金SRCGA001-L)、「</t>
    </r>
    <r>
      <rPr>
        <b/>
        <sz val="12"/>
        <color rgb="FF000000"/>
        <rFont val="標楷體"/>
        <family val="4"/>
        <charset val="136"/>
      </rPr>
      <t>建築放款明細月報表</t>
    </r>
    <r>
      <rPr>
        <sz val="12"/>
        <color rgb="FF000000"/>
        <rFont val="標楷體"/>
        <family val="4"/>
        <charset val="136"/>
      </rPr>
      <t>」(南農HM106)</t>
    </r>
    <phoneticPr fontId="6" type="noConversion"/>
  </si>
  <si>
    <r>
      <t>列印基準日「</t>
    </r>
    <r>
      <rPr>
        <b/>
        <sz val="12"/>
        <color rgb="FF000000"/>
        <rFont val="標楷體"/>
        <family val="4"/>
        <charset val="136"/>
      </rPr>
      <t>住宅用不動產擔保明細表</t>
    </r>
    <r>
      <rPr>
        <sz val="12"/>
        <color rgb="FF000000"/>
        <rFont val="標楷體"/>
        <family val="4"/>
        <charset val="136"/>
      </rPr>
      <t>」(農金LXD1001)、「</t>
    </r>
    <r>
      <rPr>
        <b/>
        <sz val="12"/>
        <color rgb="FF000000"/>
        <rFont val="標楷體"/>
        <family val="4"/>
        <charset val="136"/>
      </rPr>
      <t>購買住宅及房修繕貸款月報表</t>
    </r>
    <r>
      <rPr>
        <sz val="12"/>
        <color rgb="FF000000"/>
        <rFont val="標楷體"/>
        <family val="4"/>
        <charset val="136"/>
      </rPr>
      <t>」( 南農HM124、HM1241)</t>
    </r>
    <phoneticPr fontId="6" type="noConversion"/>
  </si>
  <si>
    <r>
      <t>借閱</t>
    </r>
    <r>
      <rPr>
        <b/>
        <sz val="12"/>
        <color rgb="FF000000"/>
        <rFont val="標楷體"/>
        <family val="4"/>
        <charset val="136"/>
      </rPr>
      <t>銀行法第33條之1『有利害關係者』資料表</t>
    </r>
  </si>
  <si>
    <t>放1-2</t>
    <phoneticPr fontId="6" type="noConversion"/>
  </si>
  <si>
    <t>放2-1</t>
    <phoneticPr fontId="6" type="noConversion"/>
  </si>
  <si>
    <t>放2-2</t>
    <phoneticPr fontId="6" type="noConversion"/>
  </si>
  <si>
    <t>放1-3</t>
    <phoneticPr fontId="6" type="noConversion"/>
  </si>
  <si>
    <t>放1-4</t>
    <phoneticPr fontId="6" type="noConversion"/>
  </si>
  <si>
    <t>放1-5</t>
    <phoneticPr fontId="6" type="noConversion"/>
  </si>
  <si>
    <t>放1-6</t>
    <phoneticPr fontId="6" type="noConversion"/>
  </si>
  <si>
    <t>放1-7</t>
    <phoneticPr fontId="6" type="noConversion"/>
  </si>
  <si>
    <t>放1-8</t>
    <phoneticPr fontId="6" type="noConversion"/>
  </si>
  <si>
    <t>放1-9</t>
    <phoneticPr fontId="6" type="noConversion"/>
  </si>
  <si>
    <t>放1-10</t>
    <phoneticPr fontId="6" type="noConversion"/>
  </si>
  <si>
    <t>放1-11</t>
    <phoneticPr fontId="6" type="noConversion"/>
  </si>
  <si>
    <t>放1-12</t>
    <phoneticPr fontId="6" type="noConversion"/>
  </si>
  <si>
    <t>放1-13</t>
    <phoneticPr fontId="6" type="noConversion"/>
  </si>
  <si>
    <t>放1-14</t>
    <phoneticPr fontId="6" type="noConversion"/>
  </si>
  <si>
    <t>放1-15</t>
    <phoneticPr fontId="6" type="noConversion"/>
  </si>
  <si>
    <t>放1-16</t>
    <phoneticPr fontId="6" type="noConversion"/>
  </si>
  <si>
    <t>放1-17</t>
    <phoneticPr fontId="6" type="noConversion"/>
  </si>
  <si>
    <t>放1-18</t>
    <phoneticPr fontId="6" type="noConversion"/>
  </si>
  <si>
    <r>
      <t>列印基準日「</t>
    </r>
    <r>
      <rPr>
        <b/>
        <sz val="12"/>
        <color rgb="FF000000"/>
        <rFont val="標楷體"/>
        <family val="4"/>
        <charset val="136"/>
      </rPr>
      <t>聯貸案件明細表</t>
    </r>
    <r>
      <rPr>
        <sz val="12"/>
        <color rgb="FF000000"/>
        <rFont val="標楷體"/>
        <family val="4"/>
        <charset val="136"/>
      </rPr>
      <t>」(農金LXD1001)、</t>
    </r>
    <r>
      <rPr>
        <sz val="12"/>
        <color rgb="FF000000"/>
        <rFont val="標楷體"/>
        <family val="4"/>
        <charset val="136"/>
      </rPr>
      <t>(南農HM103)</t>
    </r>
    <phoneticPr fontId="6" type="noConversion"/>
  </si>
  <si>
    <t>個1</t>
    <phoneticPr fontId="6" type="noConversion"/>
  </si>
  <si>
    <t>個2</t>
    <phoneticPr fontId="6" type="noConversion"/>
  </si>
  <si>
    <t>個3</t>
    <phoneticPr fontId="6" type="noConversion"/>
  </si>
  <si>
    <t>個4</t>
    <phoneticPr fontId="6" type="noConversion"/>
  </si>
  <si>
    <t>資料編號</t>
    <phoneticPr fontId="6" type="noConversion"/>
  </si>
  <si>
    <r>
      <t>列印基準日申報農金局</t>
    </r>
    <r>
      <rPr>
        <b/>
        <sz val="12"/>
        <color rgb="FF000000"/>
        <rFont val="標楷體"/>
        <family val="4"/>
        <charset val="136"/>
      </rPr>
      <t>法定比率資料A02、法定比率延伸資料A99</t>
    </r>
    <phoneticPr fontId="6" type="noConversion"/>
  </si>
  <si>
    <r>
      <t>影印最近2年度會員代表大會決議，</t>
    </r>
    <r>
      <rPr>
        <b/>
        <sz val="12"/>
        <color rgb="FF000000"/>
        <rFont val="標楷體"/>
        <family val="4"/>
        <charset val="136"/>
      </rPr>
      <t>向信用部內部融資最高額度</t>
    </r>
    <phoneticPr fontId="6" type="noConversion"/>
  </si>
  <si>
    <r>
      <t>影印</t>
    </r>
    <r>
      <rPr>
        <b/>
        <sz val="12"/>
        <color rgb="FF000000"/>
        <rFont val="標楷體"/>
        <family val="4"/>
        <charset val="136"/>
      </rPr>
      <t>授信分層負責明細表</t>
    </r>
    <r>
      <rPr>
        <sz val="12"/>
        <color rgb="FF000000"/>
        <rFont val="標楷體"/>
        <family val="4"/>
        <charset val="136"/>
      </rPr>
      <t>或授信權責劃分辦法(上次檢查後~本次檢查)</t>
    </r>
    <phoneticPr fontId="6" type="noConversion"/>
  </si>
  <si>
    <t>(三)</t>
    <phoneticPr fontId="6" type="noConversion"/>
  </si>
  <si>
    <r>
      <t>列印基準日「</t>
    </r>
    <r>
      <rPr>
        <b/>
        <sz val="12"/>
        <color rgb="FF000000"/>
        <rFont val="標楷體"/>
        <family val="4"/>
        <charset val="136"/>
      </rPr>
      <t>擔保品其他明細</t>
    </r>
    <r>
      <rPr>
        <sz val="12"/>
        <color rgb="FF000000"/>
        <rFont val="標楷體"/>
        <family val="4"/>
        <charset val="136"/>
      </rPr>
      <t>」(農金SRFSLB11-1D)、「</t>
    </r>
    <r>
      <rPr>
        <b/>
        <sz val="12"/>
        <color rgb="FF000000"/>
        <rFont val="標楷體"/>
        <family val="4"/>
        <charset val="136"/>
      </rPr>
      <t>放款分析統計表</t>
    </r>
    <r>
      <rPr>
        <sz val="12"/>
        <color rgb="FF000000"/>
        <rFont val="標楷體"/>
        <family val="4"/>
        <charset val="136"/>
      </rPr>
      <t>」(南農HM92)</t>
    </r>
    <phoneticPr fontId="6" type="noConversion"/>
  </si>
  <si>
    <r>
      <t>借閱「</t>
    </r>
    <r>
      <rPr>
        <b/>
        <sz val="12"/>
        <color rgb="FF000000"/>
        <rFont val="標楷體"/>
        <family val="4"/>
        <charset val="136"/>
      </rPr>
      <t>授信政策、徵信及授信處理流程與作業手冊</t>
    </r>
    <r>
      <rPr>
        <sz val="12"/>
        <color rgb="FF000000"/>
        <rFont val="標楷體"/>
        <family val="4"/>
        <charset val="136"/>
      </rPr>
      <t>」</t>
    </r>
    <phoneticPr fontId="6" type="noConversion"/>
  </si>
  <si>
    <t>建築貸款辦理情形及備抵呆帳提撥情形</t>
    <phoneticPr fontId="6" type="noConversion"/>
  </si>
  <si>
    <r>
      <t>影印最近</t>
    </r>
    <r>
      <rPr>
        <sz val="12"/>
        <color rgb="FF000000"/>
        <rFont val="Times New Roman"/>
        <family val="1"/>
      </rPr>
      <t>2</t>
    </r>
    <r>
      <rPr>
        <sz val="12"/>
        <color rgb="FF000000"/>
        <rFont val="標楷體"/>
        <family val="4"/>
        <charset val="136"/>
      </rPr>
      <t>年度</t>
    </r>
    <r>
      <rPr>
        <b/>
        <sz val="12"/>
        <color rgb="FF000000"/>
        <rFont val="標楷體"/>
        <family val="4"/>
        <charset val="136"/>
      </rPr>
      <t>稽核計畫表</t>
    </r>
    <phoneticPr fontId="6" type="noConversion"/>
  </si>
  <si>
    <t>附表B35</t>
    <phoneticPr fontId="6" type="noConversion"/>
  </si>
  <si>
    <t>附表B38</t>
    <phoneticPr fontId="6" type="noConversion"/>
  </si>
  <si>
    <t>附表B39</t>
    <phoneticPr fontId="6" type="noConversion"/>
  </si>
  <si>
    <t>附表B40</t>
    <phoneticPr fontId="6" type="noConversion"/>
  </si>
  <si>
    <t>附表B35</t>
    <phoneticPr fontId="6" type="noConversion"/>
  </si>
  <si>
    <t>附表B36          防制洗錢業務提供資料清單</t>
    <phoneticPr fontId="6" type="noConversion"/>
  </si>
  <si>
    <t>附表B37   大額通貨交易、疑似洗錢帳戶、警示帳戶及衍生管制帳戶統計表</t>
    <phoneticPr fontId="6" type="noConversion"/>
  </si>
  <si>
    <t>附表B39</t>
    <phoneticPr fontId="6" type="noConversion"/>
  </si>
  <si>
    <t>附表B40</t>
    <phoneticPr fontId="6" type="noConversion"/>
  </si>
  <si>
    <t>防制洗錢</t>
    <phoneticPr fontId="6" type="noConversion"/>
  </si>
  <si>
    <r>
      <rPr>
        <b/>
        <sz val="12"/>
        <color rgb="FF000000"/>
        <rFont val="標楷體"/>
        <family val="4"/>
        <charset val="136"/>
      </rPr>
      <t>保管箱開戶</t>
    </r>
    <r>
      <rPr>
        <sz val="12"/>
        <color rgb="FF000000"/>
        <rFont val="標楷體"/>
        <family val="4"/>
        <charset val="136"/>
      </rPr>
      <t>電腦明細報表(範圍：上次基準日～本次基準日)</t>
    </r>
    <phoneticPr fontId="6" type="noConversion"/>
  </si>
  <si>
    <t>有關防制洗錢之員工教育訓練課程內容及簽到單(範圍：上次基準日～本次基準日)</t>
    <phoneticPr fontId="6" type="noConversion"/>
  </si>
  <si>
    <r>
      <rPr>
        <b/>
        <sz val="12"/>
        <color rgb="FF000000"/>
        <rFont val="標楷體"/>
        <family val="4"/>
        <charset val="136"/>
      </rPr>
      <t>一定金額以上之通貨交易</t>
    </r>
    <r>
      <rPr>
        <sz val="12"/>
        <color rgb="FF000000"/>
        <rFont val="標楷體"/>
        <family val="4"/>
        <charset val="136"/>
      </rPr>
      <t>暨疑似洗錢明細報表(範圍：上次基準日～本次基準日)</t>
    </r>
    <phoneticPr fontId="6" type="noConversion"/>
  </si>
  <si>
    <r>
      <rPr>
        <b/>
        <sz val="12"/>
        <color indexed="8"/>
        <rFont val="標楷體"/>
        <family val="4"/>
        <charset val="136"/>
      </rPr>
      <t>婉拒開戶</t>
    </r>
    <r>
      <rPr>
        <sz val="12"/>
        <color indexed="8"/>
        <rFont val="標楷體"/>
        <family val="4"/>
        <charset val="136"/>
      </rPr>
      <t>備查簿、相關書面文件(範圍：上次基準日～本次基準日)</t>
    </r>
    <phoneticPr fontId="6" type="noConversion"/>
  </si>
  <si>
    <r>
      <rPr>
        <b/>
        <sz val="12"/>
        <color indexed="8"/>
        <rFont val="標楷體"/>
        <family val="4"/>
        <charset val="136"/>
      </rPr>
      <t>檢調單位調閱客戶交易資料</t>
    </r>
    <r>
      <rPr>
        <sz val="12"/>
        <color indexed="8"/>
        <rFont val="標楷體"/>
        <family val="4"/>
        <charset val="136"/>
      </rPr>
      <t>備查簿、相關書面文件(範圍：上次基準日～本次基準日)</t>
    </r>
    <phoneticPr fontId="6" type="noConversion"/>
  </si>
  <si>
    <r>
      <rPr>
        <b/>
        <sz val="12"/>
        <color rgb="FF000000"/>
        <rFont val="標楷體"/>
        <family val="4"/>
        <charset val="136"/>
      </rPr>
      <t>大額現金</t>
    </r>
    <r>
      <rPr>
        <sz val="12"/>
        <color rgb="FF000000"/>
        <rFont val="標楷體"/>
        <family val="4"/>
        <charset val="136"/>
      </rPr>
      <t>收付登記簿(範圍：上次基準日～本次基準日)</t>
    </r>
    <phoneticPr fontId="6" type="noConversion"/>
  </si>
  <si>
    <r>
      <rPr>
        <b/>
        <sz val="12"/>
        <color rgb="FF000000"/>
        <rFont val="標楷體"/>
        <family val="4"/>
        <charset val="136"/>
      </rPr>
      <t>通報疑似洗錢案件</t>
    </r>
    <r>
      <rPr>
        <sz val="12"/>
        <color rgb="FF000000"/>
        <rFont val="標楷體"/>
        <family val="4"/>
        <charset val="136"/>
      </rPr>
      <t>備查簿、相關書面文件(範圍：上次基準日～本次基準日)</t>
    </r>
    <phoneticPr fontId="6" type="noConversion"/>
  </si>
  <si>
    <r>
      <rPr>
        <b/>
        <sz val="12"/>
        <color indexed="8"/>
        <rFont val="標楷體"/>
        <family val="4"/>
        <charset val="136"/>
      </rPr>
      <t>現金存、提40(含)至50萬元(不含)交易</t>
    </r>
    <r>
      <rPr>
        <sz val="12"/>
        <color indexed="8"/>
        <rFont val="標楷體"/>
        <family val="4"/>
        <charset val="136"/>
      </rPr>
      <t>(單位帳號、戶名、ID、交易日、交易行、櫃員、借貸、金額、時間)電腦明細表(範圍：上次基準日～本次基準日)；請將檔案以Excel方式存檔</t>
    </r>
    <phoneticPr fontId="6" type="noConversion"/>
  </si>
  <si>
    <r>
      <rPr>
        <b/>
        <sz val="12"/>
        <color theme="1"/>
        <rFont val="標楷體"/>
        <family val="4"/>
        <charset val="136"/>
      </rPr>
      <t>AML「交易監控警示明細表」</t>
    </r>
    <r>
      <rPr>
        <sz val="12"/>
        <color theme="1"/>
        <rFont val="標楷體"/>
        <family val="4"/>
        <charset val="136"/>
      </rPr>
      <t>電腦明細表(範圍：上次基準日～本次基準日)；請將檔案以Excel方式存檔</t>
    </r>
    <phoneticPr fontId="6" type="noConversion"/>
  </si>
  <si>
    <t>帳列信用部者始須提供</t>
    <phoneticPr fontId="6" type="noConversion"/>
  </si>
  <si>
    <r>
      <t>調閱</t>
    </r>
    <r>
      <rPr>
        <b/>
        <sz val="12"/>
        <color rgb="FF000000"/>
        <rFont val="標楷體"/>
        <family val="4"/>
        <charset val="136"/>
      </rPr>
      <t>主管卡及櫃員卡</t>
    </r>
    <r>
      <rPr>
        <sz val="12"/>
        <color rgb="FF000000"/>
        <rFont val="標楷體"/>
        <family val="4"/>
        <charset val="136"/>
      </rPr>
      <t>(南農)或</t>
    </r>
    <r>
      <rPr>
        <b/>
        <sz val="12"/>
        <color rgb="FF000000"/>
        <rFont val="標楷體"/>
        <family val="4"/>
        <charset val="136"/>
      </rPr>
      <t>主管碼及櫃員碼</t>
    </r>
    <r>
      <rPr>
        <sz val="12"/>
        <color rgb="FF000000"/>
        <rFont val="標楷體"/>
        <family val="4"/>
        <charset val="136"/>
      </rPr>
      <t>(農金)</t>
    </r>
    <r>
      <rPr>
        <b/>
        <sz val="12"/>
        <color rgb="FF000000"/>
        <rFont val="標楷體"/>
        <family val="4"/>
        <charset val="136"/>
      </rPr>
      <t>領用登記簿</t>
    </r>
    <phoneticPr fontId="6" type="noConversion"/>
  </si>
  <si>
    <t>1.符合行政院農業委員會訂定「農會漁會信用部資產評估損失準備提列及逾期放款催放款呆帳處理辦法」第七條免列入列報逾期放款案件，
  請另填「協議分期攤還免列報逾放案件明細表」（表B24）。</t>
    <phoneticPr fontId="6" type="noConversion"/>
  </si>
  <si>
    <t>1.本表不含符合行政院農業委員會訂定「農會漁會信用部資產評估損失準備提列及逾期放款催放款呆帳處理辦法」第七條規定免列報逾期放款案件
  計         件，金額               千元；請另表(B24)填列。</t>
    <phoneticPr fontId="6" type="noConversion"/>
  </si>
  <si>
    <t>2.基準日餘額、評估分類（Ⅱ、Ⅲ、Ⅳ）、預收款項及訴訟費用合計欄請每頁加總。</t>
    <phoneticPr fontId="6" type="noConversion"/>
  </si>
  <si>
    <r>
      <t>「</t>
    </r>
    <r>
      <rPr>
        <b/>
        <sz val="12"/>
        <color theme="1"/>
        <rFont val="標楷體"/>
        <family val="4"/>
        <charset val="136"/>
      </rPr>
      <t>放款轉銷呆帳明細表</t>
    </r>
    <r>
      <rPr>
        <sz val="12"/>
        <color theme="1"/>
        <rFont val="標楷體"/>
        <family val="4"/>
        <charset val="136"/>
      </rPr>
      <t>(南農HR46)」</t>
    </r>
    <phoneticPr fontId="6" type="noConversion"/>
  </si>
  <si>
    <t>逾3-9</t>
    <phoneticPr fontId="6" type="noConversion"/>
  </si>
  <si>
    <r>
      <t>「</t>
    </r>
    <r>
      <rPr>
        <b/>
        <sz val="12"/>
        <color rgb="FF000000"/>
        <rFont val="標楷體"/>
        <family val="4"/>
        <charset val="136"/>
      </rPr>
      <t>本金未逾期三個月利息逾繳三至六個月明細表</t>
    </r>
    <r>
      <rPr>
        <sz val="12"/>
        <color rgb="FF000000"/>
        <rFont val="標楷體"/>
        <family val="4"/>
        <charset val="136"/>
      </rPr>
      <t>(南農HM35)」</t>
    </r>
    <phoneticPr fontId="6" type="noConversion"/>
  </si>
  <si>
    <t>逾3-8</t>
    <phoneticPr fontId="6" type="noConversion"/>
  </si>
  <si>
    <r>
      <t>「</t>
    </r>
    <r>
      <rPr>
        <b/>
        <sz val="12"/>
        <color rgb="FF000000"/>
        <rFont val="標楷體"/>
        <family val="4"/>
        <charset val="136"/>
      </rPr>
      <t>中長期分期未按期攤還超過三至六個月明細表</t>
    </r>
    <r>
      <rPr>
        <sz val="12"/>
        <color rgb="FF000000"/>
        <rFont val="標楷體"/>
        <family val="4"/>
        <charset val="136"/>
      </rPr>
      <t>(南農HM36)」</t>
    </r>
    <phoneticPr fontId="6" type="noConversion"/>
  </si>
  <si>
    <t>逾3-7</t>
    <phoneticPr fontId="6" type="noConversion"/>
  </si>
  <si>
    <r>
      <t>「</t>
    </r>
    <r>
      <rPr>
        <b/>
        <sz val="12"/>
        <color rgb="FF000000"/>
        <rFont val="標楷體"/>
        <family val="4"/>
        <charset val="136"/>
      </rPr>
      <t>到期逾期放款/催收款清冊</t>
    </r>
    <r>
      <rPr>
        <sz val="12"/>
        <color rgb="FF000000"/>
        <rFont val="標楷體"/>
        <family val="4"/>
        <charset val="136"/>
      </rPr>
      <t>(南農HM03226)」</t>
    </r>
    <phoneticPr fontId="6" type="noConversion"/>
  </si>
  <si>
    <t>逾3-6</t>
    <phoneticPr fontId="6" type="noConversion"/>
  </si>
  <si>
    <r>
      <t>「</t>
    </r>
    <r>
      <rPr>
        <b/>
        <sz val="12"/>
        <color rgb="FF000000"/>
        <rFont val="標楷體"/>
        <family val="4"/>
        <charset val="136"/>
      </rPr>
      <t>利息逾繳清冊</t>
    </r>
    <r>
      <rPr>
        <sz val="12"/>
        <color rgb="FF000000"/>
        <rFont val="標楷體"/>
        <family val="4"/>
        <charset val="136"/>
      </rPr>
      <t>(南農HM21244)」</t>
    </r>
    <phoneticPr fontId="6" type="noConversion"/>
  </si>
  <si>
    <t>逾3-5</t>
    <phoneticPr fontId="6" type="noConversion"/>
  </si>
  <si>
    <t>適用南農</t>
    <phoneticPr fontId="6" type="noConversion"/>
  </si>
  <si>
    <r>
      <t>「</t>
    </r>
    <r>
      <rPr>
        <b/>
        <sz val="12"/>
        <color rgb="FF000000"/>
        <rFont val="標楷體"/>
        <family val="4"/>
        <charset val="136"/>
      </rPr>
      <t>呆帳資料明細表</t>
    </r>
    <r>
      <rPr>
        <sz val="12"/>
        <color rgb="FF000000"/>
        <rFont val="標楷體"/>
        <family val="4"/>
        <charset val="136"/>
      </rPr>
      <t>(農金LXM0031)</t>
    </r>
    <phoneticPr fontId="6" type="noConversion"/>
  </si>
  <si>
    <t>逾3-4</t>
    <phoneticPr fontId="6" type="noConversion"/>
  </si>
  <si>
    <r>
      <t>「</t>
    </r>
    <r>
      <rPr>
        <b/>
        <sz val="12"/>
        <color rgb="FF000000"/>
        <rFont val="標楷體"/>
        <family val="4"/>
        <charset val="136"/>
      </rPr>
      <t>催放款資料明細表</t>
    </r>
    <r>
      <rPr>
        <sz val="12"/>
        <color rgb="FF000000"/>
        <rFont val="標楷體"/>
        <family val="4"/>
        <charset val="136"/>
      </rPr>
      <t>(農金LXM0010)」</t>
    </r>
    <phoneticPr fontId="6" type="noConversion"/>
  </si>
  <si>
    <t>逾3-3</t>
    <phoneticPr fontId="6" type="noConversion"/>
  </si>
  <si>
    <r>
      <t>「</t>
    </r>
    <r>
      <rPr>
        <b/>
        <sz val="12"/>
        <color rgb="FF000000"/>
        <rFont val="標楷體"/>
        <family val="4"/>
        <charset val="136"/>
      </rPr>
      <t>逾期放款明細表</t>
    </r>
    <r>
      <rPr>
        <sz val="12"/>
        <color rgb="FF000000"/>
        <rFont val="標楷體"/>
        <family val="4"/>
        <charset val="136"/>
      </rPr>
      <t>(農金LXM0009)」</t>
    </r>
    <phoneticPr fontId="6" type="noConversion"/>
  </si>
  <si>
    <t>逾3-2</t>
    <phoneticPr fontId="6" type="noConversion"/>
  </si>
  <si>
    <r>
      <t>「</t>
    </r>
    <r>
      <rPr>
        <b/>
        <sz val="12"/>
        <color rgb="FF000000"/>
        <rFont val="標楷體"/>
        <family val="4"/>
        <charset val="136"/>
      </rPr>
      <t>繳息逾期明細月報表</t>
    </r>
    <r>
      <rPr>
        <sz val="12"/>
        <color rgb="FF000000"/>
        <rFont val="標楷體"/>
        <family val="4"/>
        <charset val="136"/>
      </rPr>
      <t>(農金LXM0008)」</t>
    </r>
    <phoneticPr fontId="6" type="noConversion"/>
  </si>
  <si>
    <t>逾3-1</t>
    <phoneticPr fontId="6" type="noConversion"/>
  </si>
  <si>
    <t>適用農金</t>
    <phoneticPr fontId="6" type="noConversion"/>
  </si>
  <si>
    <t>請電腦列印相關明細報表</t>
    <phoneticPr fontId="6" type="noConversion"/>
  </si>
  <si>
    <r>
      <t>上次基準日至本次基準日</t>
    </r>
    <r>
      <rPr>
        <b/>
        <sz val="12"/>
        <color rgb="FF000000"/>
        <rFont val="標楷體"/>
        <family val="4"/>
        <charset val="136"/>
      </rPr>
      <t>轉銷呆帳案件，內部稽核查核報告</t>
    </r>
    <phoneticPr fontId="6" type="noConversion"/>
  </si>
  <si>
    <t>逾2-1</t>
    <phoneticPr fontId="6" type="noConversion"/>
  </si>
  <si>
    <t>請借閱相關資料文件</t>
    <phoneticPr fontId="6" type="noConversion"/>
  </si>
  <si>
    <r>
      <t>本次基準日申報</t>
    </r>
    <r>
      <rPr>
        <b/>
        <sz val="12"/>
        <color rgb="FF000000"/>
        <rFont val="標楷體"/>
        <family val="4"/>
        <charset val="136"/>
      </rPr>
      <t>農金局</t>
    </r>
    <r>
      <rPr>
        <sz val="12"/>
        <color rgb="FF000000"/>
        <rFont val="標楷體"/>
        <family val="4"/>
        <charset val="136"/>
      </rPr>
      <t>各項法定比率資料之「</t>
    </r>
    <r>
      <rPr>
        <b/>
        <sz val="12"/>
        <color rgb="FF000000"/>
        <rFont val="標楷體"/>
        <family val="4"/>
        <charset val="136"/>
      </rPr>
      <t>應予評估資產彙總資料（A10）</t>
    </r>
    <r>
      <rPr>
        <sz val="12"/>
        <color rgb="FF000000"/>
        <rFont val="標楷體"/>
        <family val="4"/>
        <charset val="136"/>
      </rPr>
      <t>」</t>
    </r>
    <phoneticPr fontId="6" type="noConversion"/>
  </si>
  <si>
    <t>逾1-8</t>
    <phoneticPr fontId="6" type="noConversion"/>
  </si>
  <si>
    <r>
      <t>(6)已進行拍賣者，請影印</t>
    </r>
    <r>
      <rPr>
        <b/>
        <sz val="12"/>
        <color rgb="FF000000"/>
        <rFont val="標楷體"/>
        <family val="4"/>
        <charset val="136"/>
      </rPr>
      <t>最後一次拍賣公告</t>
    </r>
    <phoneticPr fontId="6" type="noConversion"/>
  </si>
  <si>
    <r>
      <t>(5)已換發債憑者，請影印</t>
    </r>
    <r>
      <rPr>
        <b/>
        <sz val="12"/>
        <color rgb="FF000000"/>
        <rFont val="標楷體"/>
        <family val="4"/>
        <charset val="136"/>
      </rPr>
      <t>債權憑證</t>
    </r>
    <r>
      <rPr>
        <sz val="12"/>
        <color rgb="FF000000"/>
        <rFont val="標楷體"/>
        <family val="4"/>
        <charset val="136"/>
      </rPr>
      <t>及</t>
    </r>
    <r>
      <rPr>
        <b/>
        <sz val="12"/>
        <color rgb="FF000000"/>
        <rFont val="標楷體"/>
        <family val="4"/>
        <charset val="136"/>
      </rPr>
      <t>最後一次拍賣公告</t>
    </r>
    <phoneticPr fontId="6" type="noConversion"/>
  </si>
  <si>
    <r>
      <t>(4)已拍賣完成者，請影印</t>
    </r>
    <r>
      <rPr>
        <b/>
        <sz val="12"/>
        <color rgb="FF000000"/>
        <rFont val="標楷體"/>
        <family val="4"/>
        <charset val="136"/>
      </rPr>
      <t>分配表</t>
    </r>
    <phoneticPr fontId="6" type="noConversion"/>
  </si>
  <si>
    <r>
      <t>(3)經法院完成鑑價者，請影印</t>
    </r>
    <r>
      <rPr>
        <b/>
        <sz val="12"/>
        <color rgb="FF000000"/>
        <rFont val="標楷體"/>
        <family val="4"/>
        <charset val="136"/>
      </rPr>
      <t>法院鑑價完成通知書</t>
    </r>
    <phoneticPr fontId="6" type="noConversion"/>
  </si>
  <si>
    <r>
      <t>(2)已取得執行名義者，請影印相關公文（</t>
    </r>
    <r>
      <rPr>
        <b/>
        <sz val="12"/>
        <color rgb="FF000000"/>
        <rFont val="標楷體"/>
        <family val="4"/>
        <charset val="136"/>
      </rPr>
      <t>如：支付命令確定證明書</t>
    </r>
    <r>
      <rPr>
        <sz val="12"/>
        <color rgb="FF000000"/>
        <rFont val="標楷體"/>
        <family val="4"/>
        <charset val="136"/>
      </rPr>
      <t>）</t>
    </r>
    <phoneticPr fontId="6" type="noConversion"/>
  </si>
  <si>
    <r>
      <t>(1)未進行強制執行者，則影印核貸時之</t>
    </r>
    <r>
      <rPr>
        <b/>
        <sz val="12"/>
        <color rgb="FF000000"/>
        <rFont val="標楷體"/>
        <family val="4"/>
        <charset val="136"/>
      </rPr>
      <t>估價表</t>
    </r>
    <r>
      <rPr>
        <sz val="12"/>
        <color rgb="FF000000"/>
        <rFont val="標楷體"/>
        <family val="4"/>
        <charset val="136"/>
      </rPr>
      <t>（限擔保放款案件)</t>
    </r>
    <phoneticPr fontId="6" type="noConversion"/>
  </si>
  <si>
    <r>
      <t>催收款項、逾期放款、應予評估不良放款</t>
    </r>
    <r>
      <rPr>
        <b/>
        <sz val="12"/>
        <color rgb="FF000000"/>
        <rFont val="標楷體"/>
        <family val="4"/>
        <charset val="136"/>
      </rPr>
      <t>各案之最後催理進度之相關文件</t>
    </r>
    <phoneticPr fontId="6" type="noConversion"/>
  </si>
  <si>
    <t>逾1-7</t>
    <phoneticPr fontId="6" type="noConversion"/>
  </si>
  <si>
    <t>逾1-6</t>
    <phoneticPr fontId="6" type="noConversion"/>
  </si>
  <si>
    <r>
      <t>本次基準日</t>
    </r>
    <r>
      <rPr>
        <b/>
        <sz val="12"/>
        <color rgb="FF000000"/>
        <rFont val="標楷體"/>
        <family val="4"/>
        <charset val="136"/>
      </rPr>
      <t>列報地方主管機關之「逾期放款(含催收款項)明細月報表」</t>
    </r>
    <phoneticPr fontId="6" type="noConversion"/>
  </si>
  <si>
    <t>逾1-5</t>
    <phoneticPr fontId="6" type="noConversion"/>
  </si>
  <si>
    <r>
      <t>協議案件之</t>
    </r>
    <r>
      <rPr>
        <b/>
        <sz val="12"/>
        <color rgb="FF000000"/>
        <rFont val="標楷體"/>
        <family val="4"/>
        <charset val="136"/>
      </rPr>
      <t>「協議分期償還申請書」及「變更借據契約」</t>
    </r>
    <phoneticPr fontId="6" type="noConversion"/>
  </si>
  <si>
    <t>逾1-4</t>
    <phoneticPr fontId="6" type="noConversion"/>
  </si>
  <si>
    <r>
      <t>自訂之</t>
    </r>
    <r>
      <rPr>
        <b/>
        <sz val="12"/>
        <color rgb="FF000000"/>
        <rFont val="標楷體"/>
        <family val="4"/>
        <charset val="136"/>
      </rPr>
      <t>「利息違約金減免辦法」</t>
    </r>
    <phoneticPr fontId="6" type="noConversion"/>
  </si>
  <si>
    <t>逾1-3</t>
    <phoneticPr fontId="6" type="noConversion"/>
  </si>
  <si>
    <r>
      <t>自訂之</t>
    </r>
    <r>
      <rPr>
        <b/>
        <sz val="12"/>
        <color rgb="FF000000"/>
        <rFont val="標楷體"/>
        <family val="4"/>
        <charset val="136"/>
      </rPr>
      <t>「應收債權委外催理契約書」、「委外催收作業準則」</t>
    </r>
    <phoneticPr fontId="6" type="noConversion"/>
  </si>
  <si>
    <r>
      <t>自訂之</t>
    </r>
    <r>
      <rPr>
        <b/>
        <sz val="12"/>
        <color rgb="FF000000"/>
        <rFont val="標楷體"/>
        <family val="4"/>
        <charset val="136"/>
      </rPr>
      <t>「信用部資產品質評估、備抵呆帳提列、逾期放款催收款之清理及呆帳轉銷處理準則」</t>
    </r>
    <phoneticPr fontId="6" type="noConversion"/>
  </si>
  <si>
    <t>逾1-1</t>
    <phoneticPr fontId="6" type="noConversion"/>
  </si>
  <si>
    <t>請影印相關資料文件</t>
    <phoneticPr fontId="6" type="noConversion"/>
  </si>
  <si>
    <t>資料編號</t>
    <phoneticPr fontId="6" type="noConversion"/>
  </si>
  <si>
    <t xml:space="preserve">   </t>
    <phoneticPr fontId="6" type="noConversion"/>
  </si>
  <si>
    <t>附表B20          逾放業務提供資料清單</t>
    <phoneticPr fontId="6" type="noConversion"/>
  </si>
  <si>
    <r>
      <t>影印</t>
    </r>
    <r>
      <rPr>
        <b/>
        <sz val="12"/>
        <color rgb="FF000000"/>
        <rFont val="標楷體"/>
        <family val="4"/>
        <charset val="136"/>
      </rPr>
      <t>所調閱</t>
    </r>
    <r>
      <rPr>
        <sz val="12"/>
        <color rgb="FF000000"/>
        <rFont val="標楷體"/>
        <family val="4"/>
        <charset val="136"/>
      </rPr>
      <t>放款戶</t>
    </r>
    <r>
      <rPr>
        <b/>
        <sz val="12"/>
        <color rgb="FF000000"/>
        <rFont val="標楷體"/>
        <family val="4"/>
        <charset val="136"/>
      </rPr>
      <t>撥貸之資金流向傳票(即</t>
    </r>
    <r>
      <rPr>
        <sz val="12"/>
        <color rgb="FF000000"/>
        <rFont val="標楷體"/>
        <family val="4"/>
        <charset val="136"/>
      </rPr>
      <t>影印30萬元以上之「轉帳」及「電匯」交易對方科目之收入</t>
    </r>
    <r>
      <rPr>
        <b/>
        <sz val="12"/>
        <color rgb="FF000000"/>
        <rFont val="標楷體"/>
        <family val="4"/>
        <charset val="136"/>
      </rPr>
      <t>傳票)</t>
    </r>
    <phoneticPr fontId="6" type="noConversion"/>
  </si>
  <si>
    <r>
      <t>列印</t>
    </r>
    <r>
      <rPr>
        <b/>
        <sz val="12"/>
        <color rgb="FF000000"/>
        <rFont val="標楷體"/>
        <family val="4"/>
        <charset val="136"/>
      </rPr>
      <t>所調閱</t>
    </r>
    <r>
      <rPr>
        <sz val="12"/>
        <color rgb="FF000000"/>
        <rFont val="標楷體"/>
        <family val="4"/>
        <charset val="136"/>
      </rPr>
      <t>放款戶</t>
    </r>
    <r>
      <rPr>
        <b/>
        <sz val="12"/>
        <color rgb="FF000000"/>
        <rFont val="標楷體"/>
        <family val="4"/>
        <charset val="136"/>
      </rPr>
      <t>貸放後</t>
    </r>
    <r>
      <rPr>
        <sz val="12"/>
        <color rgb="FF000000"/>
        <rFont val="標楷體"/>
        <family val="4"/>
        <charset val="136"/>
      </rPr>
      <t>迄</t>
    </r>
    <r>
      <rPr>
        <b/>
        <sz val="12"/>
        <color rgb="FF000000"/>
        <rFont val="標楷體"/>
        <family val="4"/>
        <charset val="136"/>
      </rPr>
      <t>基準日</t>
    </r>
    <r>
      <rPr>
        <sz val="12"/>
        <color rgb="FF000000"/>
        <rFont val="標楷體"/>
        <family val="4"/>
        <charset val="136"/>
      </rPr>
      <t>約定扣帳之</t>
    </r>
    <r>
      <rPr>
        <b/>
        <sz val="12"/>
        <color rgb="FF000000"/>
        <rFont val="標楷體"/>
        <family val="4"/>
        <charset val="136"/>
      </rPr>
      <t>存款往來交易明細</t>
    </r>
    <phoneticPr fontId="6" type="noConversion"/>
  </si>
  <si>
    <t>放1-19</t>
    <phoneticPr fontId="6" type="noConversion"/>
  </si>
  <si>
    <r>
      <t>列印</t>
    </r>
    <r>
      <rPr>
        <b/>
        <sz val="12"/>
        <color rgb="FF000000"/>
        <rFont val="標楷體"/>
        <family val="4"/>
        <charset val="136"/>
      </rPr>
      <t>所調閱</t>
    </r>
    <r>
      <rPr>
        <sz val="12"/>
        <color rgb="FF000000"/>
        <rFont val="標楷體"/>
        <family val="4"/>
        <charset val="136"/>
      </rPr>
      <t>放款戶逐筆</t>
    </r>
    <r>
      <rPr>
        <b/>
        <sz val="12"/>
        <color rgb="FF000000"/>
        <rFont val="標楷體"/>
        <family val="4"/>
        <charset val="136"/>
      </rPr>
      <t>放款主檔明細查詢</t>
    </r>
    <r>
      <rPr>
        <sz val="12"/>
        <color rgb="FF000000"/>
        <rFont val="標楷體"/>
        <family val="4"/>
        <charset val="136"/>
      </rPr>
      <t xml:space="preserve"> (南農4077、4079、4080)(農金L0101)</t>
    </r>
    <phoneticPr fontId="6" type="noConversion"/>
  </si>
  <si>
    <r>
      <t>列印基準日</t>
    </r>
    <r>
      <rPr>
        <b/>
        <sz val="12"/>
        <color rgb="FF000000"/>
        <rFont val="標楷體"/>
        <family val="4"/>
        <charset val="136"/>
      </rPr>
      <t>關係關聯戶借款明細表</t>
    </r>
    <r>
      <rPr>
        <sz val="12"/>
        <color rgb="FF000000"/>
        <rFont val="標楷體"/>
        <family val="4"/>
        <charset val="136"/>
      </rPr>
      <t xml:space="preserve"> (農金SRFSLB15) (南農HM123)</t>
    </r>
    <phoneticPr fontId="6" type="noConversion"/>
  </si>
  <si>
    <r>
      <t>列印基準日</t>
    </r>
    <r>
      <rPr>
        <b/>
        <sz val="12"/>
        <color rgb="FF000000"/>
        <rFont val="標楷體"/>
        <family val="4"/>
        <charset val="136"/>
      </rPr>
      <t>大額放款歸戶明細表</t>
    </r>
    <r>
      <rPr>
        <sz val="12"/>
        <color rgb="FF000000"/>
        <rFont val="標楷體"/>
        <family val="4"/>
        <charset val="136"/>
      </rPr>
      <t xml:space="preserve"> (農金LXM0070) (南農HM17240)</t>
    </r>
    <phoneticPr fontId="6" type="noConversion"/>
  </si>
  <si>
    <r>
      <t>影印上述</t>
    </r>
    <r>
      <rPr>
        <b/>
        <sz val="12"/>
        <color rgb="FF000000"/>
        <rFont val="標楷體"/>
        <family val="4"/>
        <charset val="136"/>
      </rPr>
      <t>資料編號放1-18</t>
    </r>
    <r>
      <rPr>
        <sz val="12"/>
        <color rgb="FF000000"/>
        <rFont val="標楷體"/>
        <family val="4"/>
        <charset val="136"/>
      </rPr>
      <t>(上次檢查後貸放案件）</t>
    </r>
    <r>
      <rPr>
        <b/>
        <sz val="12"/>
        <color rgb="FF000000"/>
        <rFont val="標楷體"/>
        <family val="4"/>
        <charset val="136"/>
      </rPr>
      <t>所調閱</t>
    </r>
    <r>
      <rPr>
        <sz val="12"/>
        <color rgb="FF000000"/>
        <rFont val="標楷體"/>
        <family val="4"/>
        <charset val="136"/>
      </rPr>
      <t>放款戶之「</t>
    </r>
    <r>
      <rPr>
        <b/>
        <sz val="12"/>
        <color rgb="FF000000"/>
        <rFont val="標楷體"/>
        <family val="4"/>
        <charset val="136"/>
      </rPr>
      <t>借款申請書、批覆書、授審會紀錄、估價表、覆審報告表</t>
    </r>
    <r>
      <rPr>
        <sz val="12"/>
        <color rgb="FF000000"/>
        <rFont val="標楷體"/>
        <family val="4"/>
        <charset val="136"/>
      </rPr>
      <t>」</t>
    </r>
    <phoneticPr fontId="6" type="noConversion"/>
  </si>
  <si>
    <t>10,000千元</t>
    <phoneticPr fontId="6" type="noConversion"/>
  </si>
  <si>
    <r>
      <t>檢查基準日、前二年度(12/31)、上年度之基準日同日，</t>
    </r>
    <r>
      <rPr>
        <b/>
        <sz val="12"/>
        <color rgb="FF000000"/>
        <rFont val="標楷體"/>
        <family val="4"/>
        <charset val="136"/>
      </rPr>
      <t>信用部資產負債表、日計表</t>
    </r>
    <phoneticPr fontId="6" type="noConversion"/>
  </si>
  <si>
    <r>
      <t>檢查基準日、前二年度(12/31)</t>
    </r>
    <r>
      <rPr>
        <b/>
        <sz val="12"/>
        <color rgb="FF000000"/>
        <rFont val="標楷體"/>
        <family val="4"/>
        <charset val="136"/>
      </rPr>
      <t>農會全體資產負債表、損益綜合計算表</t>
    </r>
    <phoneticPr fontId="6" type="noConversion"/>
  </si>
  <si>
    <r>
      <t>檢查基準日、前二年度(12/31)</t>
    </r>
    <r>
      <rPr>
        <b/>
        <sz val="12"/>
        <color rgb="FF000000"/>
        <rFont val="標楷體"/>
        <family val="4"/>
        <charset val="136"/>
      </rPr>
      <t>供銷部日計表</t>
    </r>
    <phoneticPr fontId="6" type="noConversion"/>
  </si>
  <si>
    <t>3.請檢附(影印)近一年度決算報告書所載不動產明細。</t>
    <phoneticPr fontId="6" type="noConversion"/>
  </si>
  <si>
    <t>2.填報本表之新增項目請申請最近的土地及房屋謄本，並請影印留存。</t>
    <phoneticPr fontId="6" type="noConversion"/>
  </si>
  <si>
    <t>　　2.縣市外擔保品：係以貴機構所屬之縣行政區域外之擔保品為原則，惟臺北市(新北市)及基隆市、桃園市、臺中市、臺南
      市、高雄市、新竹縣市、嘉義縣市視為同一行政區域。</t>
    <phoneticPr fontId="6" type="noConversion"/>
  </si>
  <si>
    <t>　  3.縣市外擔保品：係以貴機構所屬之縣行政區域外之擔保品為原則，惟臺北市(新北市)及基隆市、桃園市、臺中市、
      臺南市、高雄市、新竹縣市、嘉義縣市視為同一行政區域。</t>
    <phoneticPr fontId="6" type="noConversion"/>
  </si>
  <si>
    <t>附表B21</t>
    <phoneticPr fontId="6" type="noConversion"/>
  </si>
  <si>
    <t>其他應予評估放款明細表</t>
    <phoneticPr fontId="6" type="noConversion"/>
  </si>
  <si>
    <t>附表B22</t>
    <phoneticPr fontId="6" type="noConversion"/>
  </si>
  <si>
    <t>逾期放款明細表</t>
    <phoneticPr fontId="6" type="noConversion"/>
  </si>
  <si>
    <t>3.帳面餘額＋增加總金額－減少總金額＝對帳單餘額</t>
    <phoneticPr fontId="6" type="noConversion"/>
  </si>
  <si>
    <t>戶名
（公司戶請加填負責人姓名）</t>
  </si>
  <si>
    <t xml:space="preserve"> (B/A)
％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</si>
</sst>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 &quot;#,##0.00&quot; &quot;;&quot;-&quot;#,##0.00&quot; &quot;;&quot; -&quot;00&quot; &quot;;&quot; &quot;@&quot; &quot;"/>
    <numFmt numFmtId="177" formatCode="0.0%"/>
    <numFmt numFmtId="178" formatCode="&quot; &quot;#,##0&quot; &quot;;&quot;-&quot;#,##0&quot; &quot;;&quot; -&quot;00&quot; &quot;;&quot; &quot;@&quot; &quot;"/>
    <numFmt numFmtId="179" formatCode="[$-404]yy&quot;年&quot;mm&quot;月&quot;dd&quot;日&quot;"/>
    <numFmt numFmtId="180" formatCode="#,##0&quot; &quot;"/>
    <numFmt numFmtId="181" formatCode="[$-404]yy&quot;年&quot;m&quot;月&quot;d&quot;日&quot;"/>
    <numFmt numFmtId="182" formatCode="[$-404]e&quot;年&quot;mm&quot;月&quot;"/>
  </numFmts>
  <fonts count="43" x14ac:knownFonts="1">
    <font>
      <sz val="12"/>
      <color rgb="FF000000"/>
      <name val="新細明體"/>
      <family val="1"/>
      <charset val="136"/>
    </font>
    <font>
      <sz val="12"/>
      <color rgb="FF000000"/>
      <name val="新細明體"/>
      <family val="1"/>
      <charset val="136"/>
    </font>
    <font>
      <sz val="12"/>
      <color rgb="FF000000"/>
      <name val="Times New Roman"/>
      <family val="1"/>
    </font>
    <font>
      <sz val="16"/>
      <color rgb="FF000000"/>
      <name val="標楷體"/>
      <family val="4"/>
      <charset val="136"/>
    </font>
    <font>
      <sz val="12"/>
      <color rgb="FF000000"/>
      <name val="標楷體"/>
      <family val="4"/>
      <charset val="136"/>
    </font>
    <font>
      <b/>
      <sz val="12"/>
      <color rgb="FF000000"/>
      <name val="標楷體"/>
      <family val="4"/>
      <charset val="136"/>
    </font>
    <font>
      <sz val="9"/>
      <name val="新細明體"/>
      <family val="1"/>
      <charset val="136"/>
    </font>
    <font>
      <b/>
      <sz val="16"/>
      <color rgb="FF000000"/>
      <name val="標楷體"/>
      <family val="4"/>
      <charset val="136"/>
    </font>
    <font>
      <u val="double"/>
      <sz val="12"/>
      <color rgb="FF000000"/>
      <name val="標楷體"/>
      <family val="4"/>
      <charset val="136"/>
    </font>
    <font>
      <sz val="7"/>
      <color rgb="FF000000"/>
      <name val="標楷體"/>
      <family val="4"/>
      <charset val="136"/>
    </font>
    <font>
      <sz val="7"/>
      <color rgb="FF000000"/>
      <name val="Times New Roman"/>
      <family val="1"/>
    </font>
    <font>
      <sz val="10"/>
      <color rgb="FF000000"/>
      <name val="標楷體"/>
      <family val="4"/>
      <charset val="136"/>
    </font>
    <font>
      <sz val="8"/>
      <color rgb="FF000000"/>
      <name val="標楷體"/>
      <family val="4"/>
      <charset val="136"/>
    </font>
    <font>
      <sz val="14"/>
      <color rgb="FF000000"/>
      <name val="新細明體"/>
      <family val="1"/>
      <charset val="136"/>
    </font>
    <font>
      <sz val="14"/>
      <color rgb="FF000000"/>
      <name val="標楷體"/>
      <family val="4"/>
      <charset val="136"/>
    </font>
    <font>
      <u/>
      <sz val="14"/>
      <color rgb="FF000000"/>
      <name val="標楷體"/>
      <family val="4"/>
      <charset val="136"/>
    </font>
    <font>
      <b/>
      <sz val="14"/>
      <color rgb="FF000000"/>
      <name val="標楷體"/>
      <family val="4"/>
      <charset val="136"/>
    </font>
    <font>
      <b/>
      <u/>
      <sz val="14"/>
      <color rgb="FF000000"/>
      <name val="標楷體"/>
      <family val="4"/>
      <charset val="136"/>
    </font>
    <font>
      <b/>
      <sz val="14"/>
      <color rgb="FF000000"/>
      <name val="新細明體"/>
      <family val="1"/>
      <charset val="136"/>
    </font>
    <font>
      <u/>
      <sz val="12"/>
      <color rgb="FF000000"/>
      <name val="標楷體"/>
      <family val="4"/>
      <charset val="136"/>
    </font>
    <font>
      <b/>
      <sz val="12"/>
      <color rgb="FF000000"/>
      <name val="新細明體"/>
      <family val="1"/>
      <charset val="136"/>
    </font>
    <font>
      <sz val="16"/>
      <color rgb="FF000000"/>
      <name val="新細明體"/>
      <family val="1"/>
      <charset val="136"/>
    </font>
    <font>
      <sz val="9"/>
      <color rgb="FF000000"/>
      <name val="標楷體"/>
      <family val="4"/>
      <charset val="136"/>
    </font>
    <font>
      <b/>
      <u/>
      <sz val="12"/>
      <color rgb="FF000000"/>
      <name val="標楷體"/>
      <family val="4"/>
      <charset val="136"/>
    </font>
    <font>
      <sz val="14"/>
      <color rgb="FF000000"/>
      <name val="Times New Roman"/>
      <family val="1"/>
    </font>
    <font>
      <sz val="9"/>
      <color rgb="FF000000"/>
      <name val="新細明體"/>
      <family val="1"/>
      <charset val="136"/>
    </font>
    <font>
      <sz val="11"/>
      <color rgb="FF000000"/>
      <name val="標楷體"/>
      <family val="4"/>
      <charset val="136"/>
    </font>
    <font>
      <sz val="15"/>
      <color rgb="FF000000"/>
      <name val="標楷體"/>
      <family val="4"/>
      <charset val="136"/>
    </font>
    <font>
      <b/>
      <sz val="20"/>
      <color rgb="FF000000"/>
      <name val="標楷體"/>
      <family val="4"/>
      <charset val="136"/>
    </font>
    <font>
      <b/>
      <u/>
      <sz val="16"/>
      <color rgb="FF000000"/>
      <name val="標楷體"/>
      <family val="4"/>
      <charset val="136"/>
    </font>
    <font>
      <sz val="14"/>
      <color rgb="FF000000"/>
      <name val="細明體"/>
      <family val="3"/>
      <charset val="136"/>
    </font>
    <font>
      <sz val="12"/>
      <color rgb="FFFF0000"/>
      <name val="標楷體"/>
      <family val="4"/>
      <charset val="136"/>
    </font>
    <font>
      <sz val="16"/>
      <color rgb="FF000000"/>
      <name val="Times New Roman"/>
      <family val="1"/>
    </font>
    <font>
      <b/>
      <sz val="18"/>
      <color rgb="FF000000"/>
      <name val="標楷體"/>
      <family val="4"/>
      <charset val="136"/>
    </font>
    <font>
      <sz val="6"/>
      <color rgb="FF000000"/>
      <name val="標楷體"/>
      <family val="4"/>
      <charset val="136"/>
    </font>
    <font>
      <b/>
      <sz val="10"/>
      <color rgb="FF000000"/>
      <name val="標楷體"/>
      <family val="4"/>
      <charset val="136"/>
    </font>
    <font>
      <sz val="12"/>
      <color indexed="8"/>
      <name val="標楷體"/>
      <family val="4"/>
      <charset val="136"/>
    </font>
    <font>
      <b/>
      <sz val="12"/>
      <color indexed="8"/>
      <name val="標楷體"/>
      <family val="4"/>
      <charset val="136"/>
    </font>
    <font>
      <sz val="12"/>
      <color theme="1"/>
      <name val="標楷體"/>
      <family val="4"/>
      <charset val="136"/>
    </font>
    <font>
      <b/>
      <sz val="12"/>
      <color theme="1"/>
      <name val="標楷體"/>
      <family val="4"/>
      <charset val="136"/>
    </font>
    <font>
      <sz val="12"/>
      <name val="標楷體"/>
      <family val="4"/>
      <charset val="136"/>
    </font>
    <font>
      <vertAlign val="subscript"/>
      <sz val="12"/>
      <color rgb="FF000000"/>
      <name val="標楷體"/>
      <family val="4"/>
      <charset val="136"/>
    </font>
    <font>
      <b/>
      <sz val="12"/>
      <color rgb="FF000000"/>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4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diagonalUp="1" diagonalDown="1">
      <left style="thin">
        <color rgb="FF000000"/>
      </left>
      <right style="thin">
        <color rgb="FF000000"/>
      </right>
      <top style="thin">
        <color rgb="FF000000"/>
      </top>
      <bottom style="thin">
        <color rgb="FF000000"/>
      </bottom>
      <diagonal style="thin">
        <color rgb="FF000000"/>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style="thin">
        <color rgb="FF000000"/>
      </top>
      <bottom/>
      <diagonal/>
    </border>
    <border diagonalDown="1">
      <left style="thin">
        <color rgb="FF000000"/>
      </left>
      <right style="thin">
        <color rgb="FF000000"/>
      </right>
      <top style="thin">
        <color rgb="FF000000"/>
      </top>
      <bottom style="thin">
        <color rgb="FF000000"/>
      </bottom>
      <diagonal style="thin">
        <color rgb="FF000000"/>
      </diagonal>
    </border>
    <border>
      <left style="thin">
        <color rgb="FF000000"/>
      </left>
      <right/>
      <top/>
      <bottom/>
      <diagonal/>
    </border>
    <border>
      <left style="thin">
        <color rgb="FF000000"/>
      </left>
      <right style="thin">
        <color rgb="FF000000"/>
      </right>
      <top style="thin">
        <color rgb="FF000000"/>
      </top>
      <bottom style="dotted">
        <color rgb="FF000000"/>
      </bottom>
      <diagonal/>
    </border>
    <border>
      <left style="thin">
        <color rgb="FF000000"/>
      </left>
      <right style="thin">
        <color rgb="FF000000"/>
      </right>
      <top style="dotted">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right/>
      <top style="thin">
        <color indexed="64"/>
      </top>
      <bottom/>
      <diagonal/>
    </border>
    <border>
      <left style="thin">
        <color rgb="FF000000"/>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indexed="64"/>
      </right>
      <top style="thin">
        <color rgb="FF000000"/>
      </top>
      <bottom/>
      <diagonal/>
    </border>
    <border>
      <left style="thin">
        <color rgb="FF000000"/>
      </left>
      <right style="thin">
        <color rgb="FF000000"/>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top style="thin">
        <color rgb="FF000000"/>
      </top>
      <bottom style="thin">
        <color rgb="FF000000"/>
      </bottom>
      <diagonal/>
    </border>
  </borders>
  <cellStyleXfs count="9">
    <xf numFmtId="0" fontId="0" fillId="0" borderId="0"/>
    <xf numFmtId="176" fontId="1" fillId="0" borderId="0" applyFont="0" applyFill="0" applyBorder="0" applyAlignment="0" applyProtection="0"/>
    <xf numFmtId="9" fontId="1" fillId="0" borderId="0" applyFont="0" applyFill="0" applyBorder="0" applyAlignment="0" applyProtection="0"/>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xf numFmtId="0" fontId="1" fillId="0" borderId="0" applyNumberFormat="0" applyFont="0" applyBorder="0" applyProtection="0">
      <alignment vertical="center"/>
    </xf>
    <xf numFmtId="9" fontId="1" fillId="0" borderId="0" applyFont="0" applyFill="0" applyBorder="0" applyAlignment="0" applyProtection="0"/>
  </cellStyleXfs>
  <cellXfs count="735">
    <xf numFmtId="0" fontId="0" fillId="0" borderId="0" xfId="0"/>
    <xf numFmtId="0" fontId="4" fillId="0" borderId="0" xfId="0" applyFont="1"/>
    <xf numFmtId="0" fontId="4" fillId="0" borderId="0" xfId="0" applyFont="1" applyAlignment="1">
      <alignment horizontal="right" vertical="center"/>
    </xf>
    <xf numFmtId="0" fontId="4" fillId="0" borderId="0" xfId="0" applyFont="1" applyAlignment="1">
      <alignment vertical="center"/>
    </xf>
    <xf numFmtId="0" fontId="4" fillId="0" borderId="2" xfId="0" applyFont="1" applyBorder="1" applyAlignment="1">
      <alignment horizontal="center"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2" xfId="0" applyFont="1" applyBorder="1"/>
    <xf numFmtId="0" fontId="4" fillId="0" borderId="0" xfId="0" applyFont="1" applyAlignment="1">
      <alignment horizontal="left"/>
    </xf>
    <xf numFmtId="0" fontId="7" fillId="0" borderId="0" xfId="5" applyFont="1" applyFill="1" applyAlignment="1">
      <alignment vertical="center"/>
    </xf>
    <xf numFmtId="0" fontId="4" fillId="0" borderId="0" xfId="5" applyFont="1" applyFill="1" applyAlignment="1">
      <alignment vertical="center"/>
    </xf>
    <xf numFmtId="0" fontId="7" fillId="0" borderId="0" xfId="5" applyFont="1" applyFill="1" applyAlignment="1">
      <alignment horizontal="center" vertical="center"/>
    </xf>
    <xf numFmtId="0" fontId="0" fillId="0" borderId="0" xfId="5" applyFont="1" applyFill="1" applyAlignment="1">
      <alignment vertical="center"/>
    </xf>
    <xf numFmtId="0" fontId="7" fillId="0" borderId="0" xfId="0" applyFont="1" applyAlignment="1">
      <alignment vertical="center"/>
    </xf>
    <xf numFmtId="0" fontId="3" fillId="0" borderId="0" xfId="0" applyFont="1" applyAlignment="1">
      <alignment vertical="center"/>
    </xf>
    <xf numFmtId="0" fontId="7" fillId="0" borderId="0" xfId="0" applyFont="1" applyAlignment="1">
      <alignment horizontal="center" vertical="center"/>
    </xf>
    <xf numFmtId="179" fontId="4" fillId="0" borderId="1" xfId="0" applyNumberFormat="1" applyFont="1" applyBorder="1" applyAlignment="1">
      <alignment vertical="center"/>
    </xf>
    <xf numFmtId="0" fontId="4" fillId="0" borderId="2" xfId="0" applyFont="1" applyBorder="1" applyAlignment="1">
      <alignment horizontal="left" vertical="center"/>
    </xf>
    <xf numFmtId="0" fontId="4" fillId="0" borderId="0" xfId="0" applyFont="1" applyAlignment="1">
      <alignment horizontal="left" vertical="center"/>
    </xf>
    <xf numFmtId="0" fontId="4" fillId="0" borderId="2" xfId="0" applyFont="1" applyBorder="1" applyAlignment="1">
      <alignment vertical="center"/>
    </xf>
    <xf numFmtId="176" fontId="2" fillId="0" borderId="2" xfId="1" applyFont="1" applyBorder="1" applyAlignment="1">
      <alignment vertical="center"/>
    </xf>
    <xf numFmtId="0" fontId="4" fillId="0" borderId="2" xfId="0" applyFont="1" applyBorder="1" applyAlignment="1">
      <alignment horizontal="left" vertical="center" wrapText="1"/>
    </xf>
    <xf numFmtId="176" fontId="2" fillId="0" borderId="2" xfId="0" applyNumberFormat="1" applyFont="1"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0" xfId="0" applyFont="1" applyAlignment="1">
      <alignment vertical="center" wrapText="1"/>
    </xf>
    <xf numFmtId="0" fontId="4" fillId="0" borderId="4" xfId="0" applyFont="1" applyBorder="1" applyAlignment="1">
      <alignment vertical="center"/>
    </xf>
    <xf numFmtId="0" fontId="4" fillId="0" borderId="4" xfId="0" applyFont="1" applyBorder="1" applyAlignment="1">
      <alignment vertical="center" wrapText="1"/>
    </xf>
    <xf numFmtId="0" fontId="4" fillId="0" borderId="4" xfId="0" applyFont="1" applyBorder="1" applyAlignment="1">
      <alignment horizontal="justify" vertical="center" wrapText="1"/>
    </xf>
    <xf numFmtId="0" fontId="4" fillId="0" borderId="4" xfId="0" applyFont="1" applyBorder="1" applyAlignment="1">
      <alignment horizontal="justify" vertical="center"/>
    </xf>
    <xf numFmtId="0" fontId="4" fillId="0" borderId="2" xfId="0" applyFont="1" applyBorder="1" applyAlignment="1">
      <alignment vertical="center" wrapText="1"/>
    </xf>
    <xf numFmtId="0" fontId="4" fillId="0" borderId="2" xfId="0" applyFont="1" applyBorder="1" applyAlignment="1">
      <alignment horizontal="justify" vertical="center"/>
    </xf>
    <xf numFmtId="0" fontId="4" fillId="0" borderId="2" xfId="0" applyFont="1" applyBorder="1" applyAlignment="1">
      <alignment horizontal="justify" vertical="center" wrapText="1"/>
    </xf>
    <xf numFmtId="0" fontId="4" fillId="0" borderId="3" xfId="0" applyFont="1" applyBorder="1" applyAlignment="1">
      <alignment vertical="center"/>
    </xf>
    <xf numFmtId="0" fontId="4" fillId="0" borderId="3" xfId="0" applyFont="1" applyBorder="1" applyAlignment="1">
      <alignment vertical="center" wrapText="1"/>
    </xf>
    <xf numFmtId="0" fontId="4" fillId="0" borderId="5" xfId="0" applyFont="1" applyBorder="1" applyAlignment="1">
      <alignment horizontal="left" vertical="center"/>
    </xf>
    <xf numFmtId="0" fontId="8" fillId="0" borderId="2" xfId="0" applyFont="1" applyBorder="1" applyAlignment="1">
      <alignment horizontal="justify" vertical="center" wrapText="1"/>
    </xf>
    <xf numFmtId="0" fontId="8" fillId="0" borderId="2" xfId="0" applyFont="1" applyBorder="1" applyAlignment="1">
      <alignment horizontal="justify" vertical="center"/>
    </xf>
    <xf numFmtId="0" fontId="4" fillId="0" borderId="5" xfId="0" applyFont="1" applyBorder="1" applyAlignment="1">
      <alignment horizontal="justify" vertical="center"/>
    </xf>
    <xf numFmtId="0" fontId="4" fillId="0" borderId="0" xfId="0" applyFont="1" applyAlignment="1">
      <alignment horizontal="justify" vertical="center"/>
    </xf>
    <xf numFmtId="0" fontId="5" fillId="0" borderId="0" xfId="0" applyFont="1" applyAlignment="1">
      <alignment horizontal="justify" vertical="center" wrapText="1"/>
    </xf>
    <xf numFmtId="0" fontId="4" fillId="0" borderId="7" xfId="0" applyFont="1" applyBorder="1" applyAlignment="1">
      <alignment vertical="center"/>
    </xf>
    <xf numFmtId="178" fontId="2" fillId="0" borderId="2" xfId="1" applyNumberFormat="1" applyFont="1" applyFill="1" applyBorder="1" applyAlignment="1">
      <alignment vertical="center"/>
    </xf>
    <xf numFmtId="179" fontId="4" fillId="0" borderId="0" xfId="0" applyNumberFormat="1" applyFont="1" applyAlignment="1">
      <alignment vertical="center"/>
    </xf>
    <xf numFmtId="0" fontId="4" fillId="0" borderId="0" xfId="0" applyFont="1" applyAlignment="1">
      <alignment horizontal="center" vertical="center"/>
    </xf>
    <xf numFmtId="177" fontId="2" fillId="0" borderId="4" xfId="0" applyNumberFormat="1" applyFont="1" applyBorder="1" applyAlignment="1">
      <alignment vertical="center"/>
    </xf>
    <xf numFmtId="177" fontId="2" fillId="0" borderId="2" xfId="0" applyNumberFormat="1" applyFont="1" applyBorder="1" applyAlignment="1">
      <alignment vertical="center"/>
    </xf>
    <xf numFmtId="177" fontId="2" fillId="0" borderId="3" xfId="0" applyNumberFormat="1" applyFont="1" applyBorder="1" applyAlignment="1">
      <alignment vertical="center"/>
    </xf>
    <xf numFmtId="0" fontId="4" fillId="0" borderId="0" xfId="0" applyFont="1" applyAlignment="1"/>
    <xf numFmtId="0" fontId="4" fillId="0" borderId="1" xfId="0" applyFont="1" applyBorder="1" applyAlignment="1"/>
    <xf numFmtId="0" fontId="4" fillId="0" borderId="0" xfId="0" applyFont="1" applyAlignment="1">
      <alignment vertical="top"/>
    </xf>
    <xf numFmtId="0" fontId="4" fillId="0" borderId="0" xfId="0" applyFont="1" applyAlignment="1">
      <alignment horizontal="center" vertical="center" shrinkToFit="1"/>
    </xf>
    <xf numFmtId="0" fontId="2" fillId="0" borderId="2" xfId="0" applyFont="1" applyBorder="1" applyAlignment="1">
      <alignment vertical="center"/>
    </xf>
    <xf numFmtId="0" fontId="2" fillId="0" borderId="9"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0" xfId="0" applyFont="1" applyAlignment="1">
      <alignment horizontal="left" vertical="center"/>
    </xf>
    <xf numFmtId="178" fontId="2" fillId="0" borderId="2" xfId="1" applyNumberFormat="1" applyFont="1" applyBorder="1" applyAlignment="1">
      <alignment vertical="center"/>
    </xf>
    <xf numFmtId="177" fontId="2" fillId="0" borderId="2" xfId="2" applyNumberFormat="1" applyFont="1" applyBorder="1" applyAlignment="1">
      <alignment vertical="center"/>
    </xf>
    <xf numFmtId="178" fontId="2" fillId="0" borderId="3" xfId="1" applyNumberFormat="1" applyFont="1" applyBorder="1" applyAlignment="1">
      <alignment vertical="center"/>
    </xf>
    <xf numFmtId="177" fontId="2" fillId="0" borderId="3" xfId="2" applyNumberFormat="1" applyFont="1" applyBorder="1" applyAlignment="1">
      <alignment vertical="center"/>
    </xf>
    <xf numFmtId="178" fontId="2" fillId="0" borderId="2" xfId="0" applyNumberFormat="1" applyFont="1" applyBorder="1" applyAlignment="1">
      <alignment vertical="center"/>
    </xf>
    <xf numFmtId="0" fontId="2" fillId="0" borderId="0" xfId="0" applyFont="1" applyAlignment="1">
      <alignment vertical="center"/>
    </xf>
    <xf numFmtId="178" fontId="2" fillId="0" borderId="4" xfId="1" applyNumberFormat="1" applyFont="1" applyBorder="1" applyAlignment="1">
      <alignment vertical="center"/>
    </xf>
    <xf numFmtId="178" fontId="2" fillId="0" borderId="9" xfId="1" applyNumberFormat="1" applyFont="1" applyBorder="1" applyAlignment="1">
      <alignment vertical="center"/>
    </xf>
    <xf numFmtId="178" fontId="2" fillId="0" borderId="10" xfId="1" applyNumberFormat="1" applyFont="1" applyBorder="1" applyAlignment="1">
      <alignment vertical="center"/>
    </xf>
    <xf numFmtId="178" fontId="2" fillId="0" borderId="11" xfId="1" applyNumberFormat="1" applyFont="1" applyBorder="1" applyAlignment="1">
      <alignment vertical="center"/>
    </xf>
    <xf numFmtId="0" fontId="4" fillId="0" borderId="2" xfId="0" applyFont="1" applyBorder="1" applyAlignment="1">
      <alignment horizontal="right" vertical="center"/>
    </xf>
    <xf numFmtId="178" fontId="2" fillId="0" borderId="5" xfId="1" applyNumberFormat="1" applyFont="1" applyFill="1" applyBorder="1" applyAlignment="1">
      <alignment vertical="center"/>
    </xf>
    <xf numFmtId="177" fontId="2" fillId="0" borderId="2" xfId="2" applyNumberFormat="1" applyFont="1" applyFill="1" applyBorder="1" applyAlignment="1">
      <alignment horizontal="center" vertical="center"/>
    </xf>
    <xf numFmtId="177" fontId="2" fillId="0" borderId="0" xfId="2" applyNumberFormat="1" applyFont="1" applyFill="1" applyAlignment="1">
      <alignment vertical="center"/>
    </xf>
    <xf numFmtId="0" fontId="7" fillId="0" borderId="0" xfId="0" applyFont="1"/>
    <xf numFmtId="0" fontId="3" fillId="0" borderId="0" xfId="0" applyFont="1"/>
    <xf numFmtId="0" fontId="5" fillId="0" borderId="0" xfId="0" applyFont="1"/>
    <xf numFmtId="0" fontId="4" fillId="0" borderId="0" xfId="0" applyFont="1" applyAlignment="1">
      <alignment horizontal="center"/>
    </xf>
    <xf numFmtId="0" fontId="0" fillId="0" borderId="0" xfId="0" applyAlignment="1">
      <alignment horizontal="left"/>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5" xfId="0" applyFont="1" applyBorder="1" applyAlignment="1">
      <alignment vertical="top" wrapText="1"/>
    </xf>
    <xf numFmtId="178" fontId="2" fillId="0" borderId="2" xfId="0" applyNumberFormat="1" applyFont="1" applyBorder="1" applyAlignment="1">
      <alignment vertical="top" wrapText="1"/>
    </xf>
    <xf numFmtId="0" fontId="4" fillId="0" borderId="5" xfId="0" applyFont="1" applyBorder="1" applyAlignment="1">
      <alignment vertical="top" wrapText="1"/>
    </xf>
    <xf numFmtId="0" fontId="4" fillId="0" borderId="2" xfId="0" applyFont="1" applyBorder="1" applyAlignment="1">
      <alignment horizontal="center" vertical="center" wrapText="1"/>
    </xf>
    <xf numFmtId="0" fontId="2" fillId="0" borderId="5" xfId="0" applyFont="1" applyBorder="1" applyAlignment="1">
      <alignment vertical="center"/>
    </xf>
    <xf numFmtId="178" fontId="2" fillId="0" borderId="5" xfId="1" applyNumberFormat="1" applyFont="1" applyBorder="1" applyAlignment="1">
      <alignment vertical="center"/>
    </xf>
    <xf numFmtId="0" fontId="7" fillId="0" borderId="0" xfId="4" applyFont="1" applyFill="1" applyAlignment="1">
      <alignment vertical="center"/>
    </xf>
    <xf numFmtId="0" fontId="13" fillId="0" borderId="0" xfId="4" applyFont="1" applyFill="1" applyAlignment="1">
      <alignment vertical="center"/>
    </xf>
    <xf numFmtId="0" fontId="14" fillId="0" borderId="0" xfId="4" applyFont="1" applyFill="1" applyAlignment="1">
      <alignment vertical="center"/>
    </xf>
    <xf numFmtId="0" fontId="14" fillId="0" borderId="0" xfId="4" applyFont="1" applyFill="1" applyAlignment="1">
      <alignment horizontal="right" vertical="center"/>
    </xf>
    <xf numFmtId="0" fontId="14" fillId="0" borderId="7" xfId="4" applyFont="1" applyFill="1" applyBorder="1" applyAlignment="1">
      <alignment vertical="top" wrapText="1"/>
    </xf>
    <xf numFmtId="0" fontId="14" fillId="0" borderId="13" xfId="4" applyFont="1" applyFill="1" applyBorder="1" applyAlignment="1">
      <alignment horizontal="left" vertical="top" wrapText="1" indent="1"/>
    </xf>
    <xf numFmtId="0" fontId="14" fillId="0" borderId="10" xfId="4" applyFont="1" applyFill="1" applyBorder="1" applyAlignment="1">
      <alignment horizontal="left" vertical="top" wrapText="1" indent="1"/>
    </xf>
    <xf numFmtId="0" fontId="14" fillId="0" borderId="2" xfId="4" applyFont="1" applyFill="1" applyBorder="1" applyAlignment="1">
      <alignment vertical="top" wrapText="1"/>
    </xf>
    <xf numFmtId="0" fontId="16" fillId="0" borderId="0" xfId="4" applyFont="1" applyFill="1" applyAlignment="1">
      <alignment vertical="center"/>
    </xf>
    <xf numFmtId="0" fontId="7" fillId="0" borderId="0" xfId="6" applyFont="1" applyFill="1" applyAlignment="1">
      <alignment vertical="center"/>
    </xf>
    <xf numFmtId="0" fontId="4" fillId="0" borderId="0" xfId="6" applyFont="1" applyFill="1" applyAlignment="1">
      <alignment vertical="center"/>
    </xf>
    <xf numFmtId="0" fontId="16" fillId="0" borderId="0" xfId="6" applyFont="1" applyFill="1" applyAlignment="1">
      <alignment horizontal="center" vertical="center"/>
    </xf>
    <xf numFmtId="0" fontId="4" fillId="0" borderId="0" xfId="6" applyFont="1" applyFill="1" applyAlignment="1">
      <alignment horizontal="right" vertical="center"/>
    </xf>
    <xf numFmtId="0" fontId="4" fillId="0" borderId="2" xfId="6" applyFont="1" applyFill="1" applyBorder="1" applyAlignment="1">
      <alignment horizontal="center" vertical="center"/>
    </xf>
    <xf numFmtId="0" fontId="2" fillId="0" borderId="9" xfId="6" applyFont="1" applyFill="1" applyBorder="1" applyAlignment="1">
      <alignment vertical="center"/>
    </xf>
    <xf numFmtId="0" fontId="2" fillId="0" borderId="4" xfId="6" applyFont="1" applyFill="1" applyBorder="1" applyAlignment="1">
      <alignment vertical="center"/>
    </xf>
    <xf numFmtId="177" fontId="2" fillId="0" borderId="8" xfId="6" applyNumberFormat="1" applyFont="1" applyFill="1" applyBorder="1" applyAlignment="1">
      <alignment horizontal="right" vertical="center"/>
    </xf>
    <xf numFmtId="177" fontId="2" fillId="0" borderId="4" xfId="2" applyNumberFormat="1" applyFont="1" applyBorder="1" applyAlignment="1">
      <alignment horizontal="right" vertical="center"/>
    </xf>
    <xf numFmtId="0" fontId="2" fillId="0" borderId="10" xfId="6" applyFont="1" applyFill="1" applyBorder="1" applyAlignment="1">
      <alignment vertical="center"/>
    </xf>
    <xf numFmtId="0" fontId="2" fillId="0" borderId="2" xfId="6" applyFont="1" applyFill="1" applyBorder="1" applyAlignment="1">
      <alignment vertical="center"/>
    </xf>
    <xf numFmtId="177" fontId="2" fillId="0" borderId="7" xfId="6" applyNumberFormat="1" applyFont="1" applyFill="1" applyBorder="1" applyAlignment="1">
      <alignment horizontal="right" vertical="center"/>
    </xf>
    <xf numFmtId="177" fontId="2" fillId="0" borderId="2" xfId="2" applyNumberFormat="1" applyFont="1" applyBorder="1" applyAlignment="1">
      <alignment horizontal="right" vertical="center"/>
    </xf>
    <xf numFmtId="0" fontId="2" fillId="0" borderId="11" xfId="6" applyFont="1" applyFill="1" applyBorder="1" applyAlignment="1">
      <alignment vertical="center"/>
    </xf>
    <xf numFmtId="0" fontId="2" fillId="0" borderId="3" xfId="6" applyFont="1" applyFill="1" applyBorder="1" applyAlignment="1">
      <alignment vertical="center"/>
    </xf>
    <xf numFmtId="177" fontId="2" fillId="0" borderId="14" xfId="6" applyNumberFormat="1" applyFont="1" applyFill="1" applyBorder="1" applyAlignment="1">
      <alignment horizontal="right" vertical="center"/>
    </xf>
    <xf numFmtId="177" fontId="2" fillId="0" borderId="3" xfId="2" applyNumberFormat="1" applyFont="1" applyBorder="1" applyAlignment="1">
      <alignment horizontal="right" vertical="center"/>
    </xf>
    <xf numFmtId="0" fontId="4" fillId="0" borderId="7" xfId="6" applyFont="1" applyFill="1" applyBorder="1" applyAlignment="1">
      <alignment vertical="center"/>
    </xf>
    <xf numFmtId="0" fontId="4" fillId="0" borderId="13" xfId="6" applyFont="1" applyFill="1" applyBorder="1" applyAlignment="1">
      <alignment vertical="center"/>
    </xf>
    <xf numFmtId="0" fontId="4" fillId="0" borderId="10" xfId="6" applyFont="1" applyFill="1" applyBorder="1" applyAlignment="1">
      <alignment vertical="center"/>
    </xf>
    <xf numFmtId="0" fontId="16" fillId="0" borderId="0" xfId="6" applyFont="1" applyFill="1" applyAlignment="1">
      <alignment vertical="center"/>
    </xf>
    <xf numFmtId="0" fontId="7" fillId="0" borderId="0" xfId="6" applyFont="1" applyFill="1" applyAlignment="1">
      <alignment horizontal="center" vertical="center"/>
    </xf>
    <xf numFmtId="0" fontId="4" fillId="0" borderId="0" xfId="6" applyFont="1" applyFill="1" applyAlignment="1">
      <alignment horizontal="center" vertical="center"/>
    </xf>
    <xf numFmtId="0" fontId="4" fillId="0" borderId="3" xfId="6" applyFont="1" applyFill="1" applyBorder="1" applyAlignment="1">
      <alignment horizontal="center" vertical="center"/>
    </xf>
    <xf numFmtId="0" fontId="4" fillId="0" borderId="0" xfId="6" applyFont="1" applyFill="1" applyAlignment="1">
      <alignment horizontal="left" vertical="center"/>
    </xf>
    <xf numFmtId="0" fontId="4" fillId="0" borderId="4" xfId="6" applyFont="1" applyFill="1" applyBorder="1" applyAlignment="1">
      <alignment horizontal="center" vertical="center"/>
    </xf>
    <xf numFmtId="0" fontId="4" fillId="0" borderId="0" xfId="5" applyFont="1" applyFill="1" applyAlignment="1">
      <alignment horizontal="center" vertical="center"/>
    </xf>
    <xf numFmtId="0" fontId="4" fillId="0" borderId="0" xfId="5" applyFont="1" applyFill="1" applyAlignment="1">
      <alignment horizontal="center" vertical="top" wrapText="1"/>
    </xf>
    <xf numFmtId="0" fontId="4" fillId="0" borderId="2" xfId="5" applyFont="1" applyFill="1" applyBorder="1" applyAlignment="1">
      <alignment horizontal="center" vertical="top" wrapText="1"/>
    </xf>
    <xf numFmtId="0" fontId="0" fillId="0" borderId="0" xfId="5" applyFont="1" applyFill="1" applyAlignment="1">
      <alignment horizontal="center" vertical="center"/>
    </xf>
    <xf numFmtId="0" fontId="4" fillId="0" borderId="2" xfId="5" applyFont="1" applyFill="1" applyBorder="1" applyAlignment="1">
      <alignment horizontal="center" vertical="center" wrapText="1"/>
    </xf>
    <xf numFmtId="0" fontId="4" fillId="0" borderId="7" xfId="5" applyFont="1" applyFill="1" applyBorder="1" applyAlignment="1">
      <alignment horizontal="justify" vertical="top" wrapText="1"/>
    </xf>
    <xf numFmtId="0" fontId="4" fillId="0" borderId="13" xfId="5" applyFont="1" applyFill="1" applyBorder="1" applyAlignment="1">
      <alignment horizontal="justify" vertical="top" wrapText="1"/>
    </xf>
    <xf numFmtId="0" fontId="4" fillId="0" borderId="10" xfId="5" applyFont="1" applyFill="1" applyBorder="1" applyAlignment="1">
      <alignment horizontal="justify" vertical="top" wrapText="1"/>
    </xf>
    <xf numFmtId="0" fontId="4" fillId="0" borderId="2" xfId="5" applyFont="1" applyFill="1" applyBorder="1" applyAlignment="1">
      <alignment vertical="top" wrapText="1"/>
    </xf>
    <xf numFmtId="177" fontId="2" fillId="0" borderId="2" xfId="2" applyNumberFormat="1" applyFont="1" applyBorder="1" applyAlignment="1">
      <alignment horizontal="center" vertical="top" wrapText="1"/>
    </xf>
    <xf numFmtId="0" fontId="4" fillId="0" borderId="3" xfId="5" applyFont="1" applyFill="1" applyBorder="1" applyAlignment="1">
      <alignment vertical="top" wrapText="1"/>
    </xf>
    <xf numFmtId="177" fontId="2" fillId="0" borderId="3" xfId="2" applyNumberFormat="1" applyFont="1" applyBorder="1" applyAlignment="1">
      <alignment horizontal="center" vertical="top" wrapText="1"/>
    </xf>
    <xf numFmtId="0" fontId="0" fillId="0" borderId="3" xfId="5" applyFont="1" applyFill="1" applyBorder="1" applyAlignment="1">
      <alignment vertical="center"/>
    </xf>
    <xf numFmtId="0" fontId="4" fillId="0" borderId="12" xfId="5" applyFont="1" applyFill="1" applyBorder="1" applyAlignment="1">
      <alignment horizontal="center" vertical="top" wrapText="1"/>
    </xf>
    <xf numFmtId="0" fontId="0" fillId="0" borderId="12" xfId="5" applyFont="1" applyFill="1" applyBorder="1" applyAlignment="1">
      <alignment vertical="top" wrapText="1"/>
    </xf>
    <xf numFmtId="0" fontId="0" fillId="0" borderId="4" xfId="5" applyFont="1" applyFill="1" applyBorder="1" applyAlignment="1">
      <alignment vertical="top" wrapText="1"/>
    </xf>
    <xf numFmtId="0" fontId="4" fillId="0" borderId="0" xfId="5" applyFont="1" applyFill="1" applyAlignment="1">
      <alignment vertical="top" wrapText="1"/>
    </xf>
    <xf numFmtId="0" fontId="4" fillId="0" borderId="4" xfId="5" applyFont="1" applyFill="1" applyBorder="1" applyAlignment="1">
      <alignment horizontal="center" vertical="top" wrapText="1"/>
    </xf>
    <xf numFmtId="0" fontId="16" fillId="0" borderId="0" xfId="5" applyFont="1" applyFill="1" applyAlignment="1">
      <alignment vertical="center"/>
    </xf>
    <xf numFmtId="0" fontId="4" fillId="0" borderId="0" xfId="5" applyFont="1" applyFill="1" applyAlignment="1">
      <alignment horizontal="left" vertical="center"/>
    </xf>
    <xf numFmtId="0" fontId="18" fillId="0" borderId="0" xfId="5" applyFont="1" applyFill="1" applyAlignment="1">
      <alignment vertical="center"/>
    </xf>
    <xf numFmtId="0" fontId="4" fillId="0" borderId="2" xfId="5" applyFont="1" applyFill="1" applyBorder="1" applyAlignment="1">
      <alignment vertical="center" wrapText="1"/>
    </xf>
    <xf numFmtId="0" fontId="4" fillId="0" borderId="3" xfId="5" applyFont="1" applyFill="1" applyBorder="1" applyAlignment="1">
      <alignment vertical="center" wrapText="1"/>
    </xf>
    <xf numFmtId="0" fontId="0" fillId="0" borderId="0" xfId="0" applyAlignment="1"/>
    <xf numFmtId="0" fontId="0" fillId="0" borderId="2" xfId="0" applyBorder="1" applyAlignment="1"/>
    <xf numFmtId="0" fontId="0" fillId="0" borderId="0" xfId="0" applyAlignment="1">
      <alignment horizontal="center" vertical="center"/>
    </xf>
    <xf numFmtId="0" fontId="4" fillId="0" borderId="3" xfId="5" applyFont="1" applyFill="1" applyBorder="1" applyAlignment="1">
      <alignment horizontal="center" vertical="top" wrapText="1"/>
    </xf>
    <xf numFmtId="0" fontId="4" fillId="0" borderId="0" xfId="5" applyFont="1" applyFill="1" applyAlignment="1">
      <alignment horizontal="left" vertical="center" indent="2"/>
    </xf>
    <xf numFmtId="0" fontId="3" fillId="0" borderId="0" xfId="5" applyFont="1" applyFill="1" applyAlignment="1">
      <alignment vertical="center"/>
    </xf>
    <xf numFmtId="0" fontId="20" fillId="0" borderId="0" xfId="6" applyFont="1" applyFill="1" applyAlignment="1">
      <alignment vertical="center"/>
    </xf>
    <xf numFmtId="0" fontId="4" fillId="0" borderId="2" xfId="5" applyFont="1" applyFill="1" applyBorder="1" applyAlignment="1">
      <alignment horizontal="center" vertical="center" shrinkToFit="1"/>
    </xf>
    <xf numFmtId="0" fontId="4" fillId="0" borderId="3" xfId="5" applyFont="1" applyFill="1" applyBorder="1" applyAlignment="1">
      <alignment horizontal="center" vertical="center" wrapText="1"/>
    </xf>
    <xf numFmtId="0" fontId="4" fillId="0" borderId="12" xfId="5" applyFont="1" applyFill="1" applyBorder="1" applyAlignment="1">
      <alignment horizontal="center" vertical="center" wrapText="1"/>
    </xf>
    <xf numFmtId="0" fontId="4" fillId="0" borderId="4" xfId="5" applyFont="1" applyFill="1" applyBorder="1" applyAlignment="1">
      <alignment horizontal="center" vertical="center" wrapText="1"/>
    </xf>
    <xf numFmtId="0" fontId="4" fillId="0" borderId="2" xfId="5" applyFont="1" applyFill="1" applyBorder="1" applyAlignment="1">
      <alignment horizontal="justify" vertical="center" wrapText="1"/>
    </xf>
    <xf numFmtId="0" fontId="5" fillId="0" borderId="0" xfId="6" applyFont="1" applyFill="1" applyAlignment="1">
      <alignment vertical="center"/>
    </xf>
    <xf numFmtId="0" fontId="18" fillId="0" borderId="0" xfId="6" applyFont="1" applyFill="1" applyAlignment="1">
      <alignment vertical="center"/>
    </xf>
    <xf numFmtId="0" fontId="21" fillId="0" borderId="0" xfId="5" applyFont="1" applyFill="1" applyAlignment="1">
      <alignment vertical="center"/>
    </xf>
    <xf numFmtId="0" fontId="5" fillId="0" borderId="0" xfId="6" applyFont="1" applyFill="1" applyAlignment="1">
      <alignment horizontal="center" vertical="center"/>
    </xf>
    <xf numFmtId="0" fontId="0" fillId="0" borderId="2" xfId="5" applyFont="1" applyFill="1" applyBorder="1" applyAlignment="1">
      <alignment vertical="center" wrapText="1"/>
    </xf>
    <xf numFmtId="0" fontId="16" fillId="0" borderId="2" xfId="6" applyFont="1" applyFill="1" applyBorder="1" applyAlignment="1">
      <alignment vertical="center"/>
    </xf>
    <xf numFmtId="0" fontId="4" fillId="0" borderId="4" xfId="5" applyFont="1" applyFill="1" applyBorder="1" applyAlignment="1">
      <alignment vertical="center" wrapText="1"/>
    </xf>
    <xf numFmtId="0" fontId="19" fillId="0" borderId="0" xfId="5" applyFont="1" applyFill="1" applyAlignment="1">
      <alignment vertical="center"/>
    </xf>
    <xf numFmtId="0" fontId="7" fillId="0" borderId="1" xfId="5" applyFont="1" applyFill="1" applyBorder="1" applyAlignment="1">
      <alignment vertical="center"/>
    </xf>
    <xf numFmtId="0" fontId="2" fillId="0" borderId="0" xfId="5" applyFont="1" applyFill="1" applyAlignment="1">
      <alignment vertical="center" wrapText="1"/>
    </xf>
    <xf numFmtId="0" fontId="0" fillId="0" borderId="14" xfId="5" applyFont="1" applyFill="1" applyBorder="1" applyAlignment="1">
      <alignment vertical="center"/>
    </xf>
    <xf numFmtId="0" fontId="0" fillId="0" borderId="6" xfId="5" applyFont="1" applyFill="1" applyBorder="1" applyAlignment="1">
      <alignment vertical="center"/>
    </xf>
    <xf numFmtId="0" fontId="4" fillId="0" borderId="2" xfId="5" applyFont="1" applyFill="1" applyBorder="1" applyAlignment="1">
      <alignment horizontal="justify" vertical="top" wrapText="1"/>
    </xf>
    <xf numFmtId="0" fontId="4" fillId="0" borderId="2" xfId="5" applyFont="1" applyFill="1" applyBorder="1" applyAlignment="1">
      <alignment horizontal="right" vertical="top" wrapText="1"/>
    </xf>
    <xf numFmtId="0" fontId="7" fillId="0" borderId="0" xfId="7" applyFont="1" applyFill="1" applyAlignment="1">
      <alignment vertical="center"/>
    </xf>
    <xf numFmtId="0" fontId="7" fillId="0" borderId="0" xfId="7" applyFont="1" applyFill="1" applyAlignment="1">
      <alignment horizontal="center" vertical="center"/>
    </xf>
    <xf numFmtId="0" fontId="7" fillId="0" borderId="1" xfId="6" applyFont="1" applyFill="1" applyBorder="1" applyAlignment="1">
      <alignment vertical="center"/>
    </xf>
    <xf numFmtId="0" fontId="4" fillId="0" borderId="0" xfId="7" applyFont="1" applyFill="1" applyAlignment="1">
      <alignment vertical="center"/>
    </xf>
    <xf numFmtId="0" fontId="4" fillId="0" borderId="0" xfId="7" applyFont="1" applyFill="1" applyAlignment="1">
      <alignment horizontal="right" vertical="center"/>
    </xf>
    <xf numFmtId="0" fontId="4" fillId="0" borderId="3" xfId="7" applyFont="1" applyFill="1" applyBorder="1" applyAlignment="1">
      <alignment horizontal="left" vertical="top" wrapText="1"/>
    </xf>
    <xf numFmtId="0" fontId="4" fillId="0" borderId="0" xfId="6" applyFont="1" applyFill="1" applyAlignment="1">
      <alignment vertical="center" shrinkToFit="1"/>
    </xf>
    <xf numFmtId="0" fontId="4" fillId="0" borderId="4" xfId="7" applyFont="1" applyFill="1" applyBorder="1" applyAlignment="1">
      <alignment horizontal="left" vertical="top" wrapText="1"/>
    </xf>
    <xf numFmtId="0" fontId="11" fillId="0" borderId="0" xfId="6" applyFont="1" applyFill="1" applyAlignment="1">
      <alignment vertical="center" shrinkToFit="1"/>
    </xf>
    <xf numFmtId="0" fontId="4" fillId="0" borderId="0" xfId="6" applyFont="1" applyFill="1" applyAlignment="1">
      <alignment horizontal="left" vertical="center" shrinkToFit="1"/>
    </xf>
    <xf numFmtId="0" fontId="4" fillId="0" borderId="0" xfId="6" applyFont="1" applyFill="1" applyAlignment="1">
      <alignment horizontal="center" vertical="center" shrinkToFit="1"/>
    </xf>
    <xf numFmtId="0" fontId="4" fillId="0" borderId="0" xfId="7" applyFont="1" applyFill="1" applyAlignment="1">
      <alignment horizontal="left" vertical="center"/>
    </xf>
    <xf numFmtId="0" fontId="7" fillId="0" borderId="0" xfId="6" applyFont="1" applyFill="1" applyAlignment="1"/>
    <xf numFmtId="0" fontId="14" fillId="0" borderId="0" xfId="7" applyFont="1" applyFill="1" applyAlignment="1">
      <alignment vertical="center"/>
    </xf>
    <xf numFmtId="0" fontId="13" fillId="0" borderId="0" xfId="7" applyFont="1" applyFill="1" applyAlignment="1">
      <alignment vertical="center"/>
    </xf>
    <xf numFmtId="0" fontId="14" fillId="0" borderId="0" xfId="6" applyFont="1" applyFill="1" applyAlignment="1">
      <alignment horizontal="left" vertical="center"/>
    </xf>
    <xf numFmtId="0" fontId="14" fillId="0" borderId="7" xfId="7" applyFont="1" applyFill="1" applyBorder="1" applyAlignment="1">
      <alignment horizontal="right" vertical="top" wrapText="1"/>
    </xf>
    <xf numFmtId="178" fontId="24" fillId="0" borderId="13" xfId="1" applyNumberFormat="1" applyFont="1" applyBorder="1" applyAlignment="1">
      <alignment vertical="top" wrapText="1"/>
    </xf>
    <xf numFmtId="0" fontId="14" fillId="0" borderId="13" xfId="7" applyFont="1" applyFill="1" applyBorder="1" applyAlignment="1">
      <alignment vertical="top" wrapText="1"/>
    </xf>
    <xf numFmtId="0" fontId="14" fillId="0" borderId="10" xfId="7" applyFont="1" applyFill="1" applyBorder="1" applyAlignment="1">
      <alignment vertical="top" wrapText="1"/>
    </xf>
    <xf numFmtId="0" fontId="14" fillId="0" borderId="0" xfId="6" applyFont="1" applyFill="1" applyAlignment="1">
      <alignment horizontal="left"/>
    </xf>
    <xf numFmtId="0" fontId="14" fillId="0" borderId="3" xfId="7" applyFont="1" applyFill="1" applyBorder="1" applyAlignment="1">
      <alignment horizontal="justify" vertical="top" wrapText="1"/>
    </xf>
    <xf numFmtId="0" fontId="14" fillId="0" borderId="13" xfId="7" applyFont="1" applyFill="1" applyBorder="1" applyAlignment="1">
      <alignment horizontal="justify" vertical="top" wrapText="1"/>
    </xf>
    <xf numFmtId="0" fontId="14" fillId="0" borderId="10" xfId="7" applyFont="1" applyFill="1" applyBorder="1" applyAlignment="1">
      <alignment horizontal="justify" vertical="top" wrapText="1"/>
    </xf>
    <xf numFmtId="178" fontId="24" fillId="0" borderId="2" xfId="1" applyNumberFormat="1" applyFont="1" applyBorder="1" applyAlignment="1">
      <alignment vertical="top" wrapText="1"/>
    </xf>
    <xf numFmtId="177" fontId="24" fillId="0" borderId="2" xfId="2" applyNumberFormat="1" applyFont="1" applyBorder="1" applyAlignment="1">
      <alignment horizontal="center" vertical="top" wrapText="1"/>
    </xf>
    <xf numFmtId="0" fontId="14" fillId="0" borderId="12" xfId="7" applyFont="1" applyFill="1" applyBorder="1" applyAlignment="1">
      <alignment horizontal="center" vertical="top" wrapText="1"/>
    </xf>
    <xf numFmtId="0" fontId="13" fillId="0" borderId="4" xfId="7" applyFont="1" applyFill="1" applyBorder="1" applyAlignment="1">
      <alignment vertical="top" wrapText="1"/>
    </xf>
    <xf numFmtId="0" fontId="14" fillId="0" borderId="14" xfId="7" applyFont="1" applyFill="1" applyBorder="1" applyAlignment="1">
      <alignment horizontal="right" vertical="top" wrapText="1"/>
    </xf>
    <xf numFmtId="0" fontId="14" fillId="0" borderId="6" xfId="7" applyFont="1" applyFill="1" applyBorder="1" applyAlignment="1">
      <alignment horizontal="justify" vertical="top" wrapText="1"/>
    </xf>
    <xf numFmtId="0" fontId="14" fillId="0" borderId="11" xfId="7" applyFont="1" applyFill="1" applyBorder="1" applyAlignment="1">
      <alignment horizontal="justify" vertical="top" wrapText="1"/>
    </xf>
    <xf numFmtId="178" fontId="24" fillId="0" borderId="3" xfId="1" applyNumberFormat="1" applyFont="1" applyBorder="1" applyAlignment="1">
      <alignment vertical="top" wrapText="1"/>
    </xf>
    <xf numFmtId="177" fontId="24" fillId="0" borderId="3" xfId="2" applyNumberFormat="1" applyFont="1" applyBorder="1" applyAlignment="1">
      <alignment horizontal="center" vertical="top" wrapText="1"/>
    </xf>
    <xf numFmtId="0" fontId="14" fillId="0" borderId="3" xfId="6" applyFont="1" applyFill="1" applyBorder="1" applyAlignment="1">
      <alignment horizontal="left"/>
    </xf>
    <xf numFmtId="0" fontId="14" fillId="0" borderId="12" xfId="6" applyFont="1" applyFill="1" applyBorder="1" applyAlignment="1">
      <alignment horizontal="left"/>
    </xf>
    <xf numFmtId="0" fontId="14" fillId="0" borderId="0" xfId="6" applyFont="1" applyFill="1" applyAlignment="1"/>
    <xf numFmtId="0" fontId="5" fillId="0" borderId="0" xfId="7" applyFont="1" applyFill="1" applyAlignment="1">
      <alignment vertical="center"/>
    </xf>
    <xf numFmtId="0" fontId="0" fillId="0" borderId="0" xfId="7" applyFont="1" applyFill="1" applyAlignment="1">
      <alignment vertical="center"/>
    </xf>
    <xf numFmtId="0" fontId="11" fillId="0" borderId="0" xfId="7" applyFont="1" applyFill="1" applyAlignment="1">
      <alignment vertical="center"/>
    </xf>
    <xf numFmtId="0" fontId="5" fillId="0" borderId="0" xfId="7" applyFont="1" applyFill="1" applyAlignment="1">
      <alignment horizontal="right" vertical="center"/>
    </xf>
    <xf numFmtId="0" fontId="11" fillId="0" borderId="2" xfId="7" applyFont="1" applyFill="1" applyBorder="1" applyAlignment="1">
      <alignment horizontal="center" vertical="center" wrapText="1"/>
    </xf>
    <xf numFmtId="0" fontId="4" fillId="0" borderId="2" xfId="7" applyFont="1" applyFill="1" applyBorder="1" applyAlignment="1">
      <alignment horizontal="justify" vertical="top" wrapText="1"/>
    </xf>
    <xf numFmtId="0" fontId="4" fillId="0" borderId="2" xfId="7" applyFont="1" applyFill="1" applyBorder="1" applyAlignment="1">
      <alignment horizontal="justify" vertical="center" wrapText="1"/>
    </xf>
    <xf numFmtId="0" fontId="4" fillId="0" borderId="7" xfId="7" applyFont="1" applyFill="1" applyBorder="1" applyAlignment="1">
      <alignment horizontal="justify" vertical="top" wrapText="1"/>
    </xf>
    <xf numFmtId="0" fontId="4" fillId="0" borderId="4" xfId="7" applyFont="1" applyFill="1" applyBorder="1" applyAlignment="1">
      <alignment horizontal="justify" vertical="top" wrapText="1"/>
    </xf>
    <xf numFmtId="0" fontId="4" fillId="0" borderId="4" xfId="7" applyFont="1" applyFill="1" applyBorder="1" applyAlignment="1">
      <alignment horizontal="justify" vertical="center" wrapText="1"/>
    </xf>
    <xf numFmtId="0" fontId="4" fillId="0" borderId="2" xfId="7" applyFont="1" applyFill="1" applyBorder="1" applyAlignment="1">
      <alignment vertical="center" wrapText="1"/>
    </xf>
    <xf numFmtId="0" fontId="4" fillId="0" borderId="7" xfId="7" applyFont="1" applyFill="1" applyBorder="1" applyAlignment="1">
      <alignment vertical="center" wrapText="1"/>
    </xf>
    <xf numFmtId="0" fontId="4" fillId="0" borderId="13" xfId="7" applyFont="1" applyFill="1" applyBorder="1" applyAlignment="1">
      <alignment vertical="center" wrapText="1"/>
    </xf>
    <xf numFmtId="0" fontId="4" fillId="0" borderId="10" xfId="7" applyFont="1" applyFill="1" applyBorder="1" applyAlignment="1">
      <alignment horizontal="left" vertical="center" wrapText="1"/>
    </xf>
    <xf numFmtId="0" fontId="25" fillId="0" borderId="0" xfId="7" applyFont="1" applyFill="1" applyAlignment="1">
      <alignment vertical="center"/>
    </xf>
    <xf numFmtId="0" fontId="22" fillId="0" borderId="0" xfId="7" applyFont="1" applyFill="1" applyAlignment="1">
      <alignment vertical="center"/>
    </xf>
    <xf numFmtId="0" fontId="4" fillId="0" borderId="13" xfId="7" applyFont="1" applyFill="1" applyBorder="1" applyAlignment="1">
      <alignment horizontal="left" vertical="center" wrapText="1"/>
    </xf>
    <xf numFmtId="0" fontId="4" fillId="0" borderId="0" xfId="7" applyFont="1" applyFill="1" applyAlignment="1">
      <alignment horizontal="center" vertical="center"/>
    </xf>
    <xf numFmtId="0" fontId="27" fillId="0" borderId="2" xfId="7" applyFont="1" applyFill="1" applyBorder="1" applyAlignment="1">
      <alignment horizontal="justify" vertical="top" wrapText="1"/>
    </xf>
    <xf numFmtId="0" fontId="27" fillId="0" borderId="2" xfId="7" applyFont="1" applyFill="1" applyBorder="1" applyAlignment="1">
      <alignment vertical="top" wrapText="1"/>
    </xf>
    <xf numFmtId="0" fontId="12" fillId="0" borderId="2" xfId="7" applyFont="1" applyFill="1" applyBorder="1" applyAlignment="1">
      <alignment horizontal="justify" vertical="top" wrapText="1"/>
    </xf>
    <xf numFmtId="0" fontId="27" fillId="0" borderId="7" xfId="7" applyFont="1" applyFill="1" applyBorder="1" applyAlignment="1">
      <alignment horizontal="justify" vertical="top" wrapText="1"/>
    </xf>
    <xf numFmtId="0" fontId="4" fillId="0" borderId="2" xfId="7" applyFont="1" applyFill="1" applyBorder="1" applyAlignment="1">
      <alignment vertical="center"/>
    </xf>
    <xf numFmtId="0" fontId="4" fillId="0" borderId="2" xfId="7" applyFont="1" applyFill="1" applyBorder="1" applyAlignment="1">
      <alignment horizontal="justify" vertical="top"/>
    </xf>
    <xf numFmtId="0" fontId="7" fillId="0" borderId="0" xfId="7" applyFont="1" applyFill="1" applyAlignment="1">
      <alignment horizontal="right" vertical="center"/>
    </xf>
    <xf numFmtId="0" fontId="0" fillId="0" borderId="0" xfId="7" applyFont="1" applyFill="1" applyAlignment="1">
      <alignment horizontal="center" vertical="center"/>
    </xf>
    <xf numFmtId="0" fontId="2" fillId="0" borderId="2" xfId="7" applyFont="1" applyFill="1" applyBorder="1" applyAlignment="1">
      <alignment horizontal="justify" vertical="top" wrapText="1"/>
    </xf>
    <xf numFmtId="0" fontId="14" fillId="0" borderId="0" xfId="0" applyFont="1" applyAlignment="1">
      <alignment vertical="center"/>
    </xf>
    <xf numFmtId="0" fontId="14" fillId="0" borderId="0" xfId="0" applyFont="1" applyAlignment="1">
      <alignment horizontal="right" vertical="center"/>
    </xf>
    <xf numFmtId="0" fontId="14" fillId="0" borderId="2" xfId="0" applyFont="1" applyBorder="1" applyAlignment="1" applyProtection="1">
      <alignment horizontal="left" vertical="center"/>
    </xf>
    <xf numFmtId="178" fontId="24" fillId="0" borderId="2" xfId="1" applyNumberFormat="1" applyFont="1" applyBorder="1"/>
    <xf numFmtId="177" fontId="24" fillId="0" borderId="2" xfId="2" applyNumberFormat="1" applyFont="1" applyBorder="1"/>
    <xf numFmtId="0" fontId="24" fillId="0" borderId="0" xfId="0" applyFont="1" applyAlignment="1">
      <alignment vertical="center"/>
    </xf>
    <xf numFmtId="0" fontId="14" fillId="0" borderId="4" xfId="0" applyFont="1" applyBorder="1" applyAlignment="1" applyProtection="1">
      <alignment horizontal="left" vertical="center"/>
    </xf>
    <xf numFmtId="178" fontId="24" fillId="0" borderId="4" xfId="1" applyNumberFormat="1" applyFont="1" applyBorder="1"/>
    <xf numFmtId="0" fontId="28" fillId="0" borderId="0" xfId="0" applyFont="1" applyAlignment="1">
      <alignment horizontal="center" vertical="center"/>
    </xf>
    <xf numFmtId="0" fontId="29" fillId="0" borderId="0" xfId="0" applyFont="1" applyAlignment="1">
      <alignment horizontal="center" vertical="center"/>
    </xf>
    <xf numFmtId="0" fontId="0" fillId="0" borderId="0" xfId="0" applyAlignment="1">
      <alignment wrapText="1"/>
    </xf>
    <xf numFmtId="0" fontId="24" fillId="0" borderId="0" xfId="0" applyFont="1" applyAlignment="1">
      <alignment horizontal="right" vertical="top" wrapText="1"/>
    </xf>
    <xf numFmtId="0" fontId="13" fillId="0" borderId="0" xfId="0" applyFont="1" applyAlignment="1">
      <alignment horizontal="left" vertical="top"/>
    </xf>
    <xf numFmtId="0" fontId="13" fillId="0" borderId="0" xfId="0" applyFont="1" applyAlignment="1">
      <alignment vertical="top"/>
    </xf>
    <xf numFmtId="0" fontId="17" fillId="0" borderId="0" xfId="0" applyFont="1" applyAlignment="1">
      <alignment horizontal="center" vertical="top"/>
    </xf>
    <xf numFmtId="0" fontId="17" fillId="0" borderId="0" xfId="0" applyFont="1" applyAlignment="1">
      <alignment horizontal="center" vertical="center"/>
    </xf>
    <xf numFmtId="0" fontId="13" fillId="0" borderId="0" xfId="0" applyFont="1"/>
    <xf numFmtId="0" fontId="29" fillId="0" borderId="0" xfId="0" applyFont="1" applyAlignment="1">
      <alignment vertical="center"/>
    </xf>
    <xf numFmtId="181" fontId="14" fillId="0" borderId="0" xfId="0" applyNumberFormat="1" applyFont="1" applyAlignment="1">
      <alignment vertical="center"/>
    </xf>
    <xf numFmtId="178" fontId="24" fillId="0" borderId="4" xfId="1" applyNumberFormat="1" applyFont="1" applyBorder="1" applyAlignment="1">
      <alignment vertical="center"/>
    </xf>
    <xf numFmtId="178" fontId="24" fillId="0" borderId="2" xfId="1" applyNumberFormat="1" applyFont="1" applyBorder="1" applyAlignment="1">
      <alignment vertical="center"/>
    </xf>
    <xf numFmtId="178" fontId="24" fillId="0" borderId="3" xfId="1" applyNumberFormat="1" applyFont="1" applyBorder="1" applyAlignment="1">
      <alignment vertical="center"/>
    </xf>
    <xf numFmtId="0" fontId="16" fillId="0" borderId="0" xfId="0" applyFont="1" applyAlignment="1">
      <alignment vertical="center"/>
    </xf>
    <xf numFmtId="0" fontId="7" fillId="0" borderId="0" xfId="3" applyFont="1" applyFill="1" applyAlignment="1">
      <alignment vertical="center"/>
    </xf>
    <xf numFmtId="0" fontId="7" fillId="0" borderId="0" xfId="3" applyFont="1" applyFill="1" applyAlignment="1">
      <alignment horizontal="center" vertical="center"/>
    </xf>
    <xf numFmtId="0" fontId="4" fillId="0" borderId="0" xfId="3" applyFont="1" applyFill="1" applyAlignment="1">
      <alignment vertical="center"/>
    </xf>
    <xf numFmtId="0" fontId="4" fillId="0" borderId="1" xfId="3" applyFont="1" applyFill="1" applyBorder="1" applyAlignment="1">
      <alignment horizontal="right" vertical="center"/>
    </xf>
    <xf numFmtId="0" fontId="4" fillId="0" borderId="0" xfId="3" applyFont="1" applyFill="1" applyAlignment="1">
      <alignment horizontal="center" vertical="center"/>
    </xf>
    <xf numFmtId="0" fontId="4" fillId="0" borderId="2" xfId="3" applyFont="1" applyFill="1" applyBorder="1" applyAlignment="1">
      <alignment vertical="top" wrapText="1"/>
    </xf>
    <xf numFmtId="0" fontId="4" fillId="0" borderId="2" xfId="3" applyFont="1" applyFill="1" applyBorder="1" applyAlignment="1">
      <alignment horizontal="center" vertical="top" wrapText="1"/>
    </xf>
    <xf numFmtId="0" fontId="4" fillId="0" borderId="1" xfId="3" applyFont="1" applyFill="1" applyBorder="1" applyAlignment="1">
      <alignment vertical="center"/>
    </xf>
    <xf numFmtId="0" fontId="4" fillId="0" borderId="0" xfId="3" applyFont="1" applyFill="1" applyAlignment="1">
      <alignment horizontal="right" vertical="center"/>
    </xf>
    <xf numFmtId="0" fontId="4" fillId="0" borderId="13" xfId="3" applyFont="1" applyFill="1" applyBorder="1" applyAlignment="1">
      <alignment vertical="center"/>
    </xf>
    <xf numFmtId="0" fontId="7" fillId="0" borderId="0" xfId="3" applyFont="1" applyFill="1" applyAlignment="1">
      <alignment horizontal="right" vertical="center"/>
    </xf>
    <xf numFmtId="0" fontId="4" fillId="0" borderId="4" xfId="3" applyFont="1" applyFill="1" applyBorder="1" applyAlignment="1">
      <alignment vertical="center" shrinkToFit="1"/>
    </xf>
    <xf numFmtId="0" fontId="4" fillId="0" borderId="2" xfId="3" applyFont="1" applyFill="1" applyBorder="1" applyAlignment="1">
      <alignment horizontal="center" vertical="center" shrinkToFit="1"/>
    </xf>
    <xf numFmtId="0" fontId="4" fillId="0" borderId="4" xfId="3" applyFont="1" applyFill="1" applyBorder="1" applyAlignment="1">
      <alignment horizontal="justify" vertical="center" shrinkToFit="1"/>
    </xf>
    <xf numFmtId="0" fontId="4" fillId="0" borderId="2" xfId="3" applyFont="1" applyFill="1" applyBorder="1" applyAlignment="1">
      <alignment vertical="center" shrinkToFit="1"/>
    </xf>
    <xf numFmtId="0" fontId="16" fillId="0" borderId="14" xfId="6" applyFont="1" applyFill="1" applyBorder="1" applyAlignment="1">
      <alignment vertical="center" wrapText="1"/>
    </xf>
    <xf numFmtId="0" fontId="16" fillId="0" borderId="6" xfId="6" applyFont="1" applyFill="1" applyBorder="1" applyAlignment="1">
      <alignment vertical="center" wrapText="1"/>
    </xf>
    <xf numFmtId="0" fontId="16" fillId="0" borderId="6" xfId="6" applyFont="1" applyFill="1" applyBorder="1" applyAlignment="1">
      <alignment vertical="center"/>
    </xf>
    <xf numFmtId="0" fontId="16" fillId="0" borderId="11" xfId="6" applyFont="1" applyFill="1" applyBorder="1" applyAlignment="1">
      <alignment vertical="center"/>
    </xf>
    <xf numFmtId="0" fontId="16" fillId="0" borderId="16" xfId="6" applyFont="1" applyFill="1" applyBorder="1" applyAlignment="1">
      <alignment vertical="center"/>
    </xf>
    <xf numFmtId="0" fontId="16" fillId="0" borderId="19" xfId="6" applyFont="1" applyFill="1" applyBorder="1" applyAlignment="1">
      <alignment vertical="center"/>
    </xf>
    <xf numFmtId="0" fontId="16" fillId="0" borderId="16" xfId="6" applyFont="1" applyFill="1" applyBorder="1" applyAlignment="1">
      <alignment vertical="center" wrapText="1"/>
    </xf>
    <xf numFmtId="0" fontId="16" fillId="0" borderId="0" xfId="6" applyFont="1" applyFill="1" applyAlignment="1">
      <alignment vertical="center" wrapText="1"/>
    </xf>
    <xf numFmtId="0" fontId="16" fillId="0" borderId="8" xfId="6" applyFont="1" applyFill="1" applyBorder="1" applyAlignment="1">
      <alignment vertical="center"/>
    </xf>
    <xf numFmtId="0" fontId="16" fillId="0" borderId="1" xfId="6" applyFont="1" applyFill="1" applyBorder="1" applyAlignment="1">
      <alignment vertical="center"/>
    </xf>
    <xf numFmtId="0" fontId="16" fillId="0" borderId="9" xfId="6" applyFont="1" applyFill="1" applyBorder="1" applyAlignment="1">
      <alignment vertical="center"/>
    </xf>
    <xf numFmtId="0" fontId="16" fillId="0" borderId="0" xfId="6" applyFont="1" applyFill="1" applyAlignment="1">
      <alignment horizontal="justify" vertical="center" wrapText="1"/>
    </xf>
    <xf numFmtId="0" fontId="14" fillId="0" borderId="0" xfId="6" applyFont="1" applyFill="1" applyAlignment="1">
      <alignment vertical="center"/>
    </xf>
    <xf numFmtId="0" fontId="14" fillId="0" borderId="0" xfId="6" applyFont="1" applyFill="1" applyAlignment="1">
      <alignment horizontal="right" vertical="center"/>
    </xf>
    <xf numFmtId="0" fontId="14" fillId="0" borderId="2" xfId="6" applyFont="1" applyFill="1" applyBorder="1" applyAlignment="1">
      <alignment horizontal="left" vertical="center" wrapText="1"/>
    </xf>
    <xf numFmtId="0" fontId="14" fillId="0" borderId="0" xfId="6" applyFont="1" applyFill="1" applyAlignment="1">
      <alignment horizontal="center" vertical="center"/>
    </xf>
    <xf numFmtId="0" fontId="14" fillId="0" borderId="4" xfId="6" applyFont="1" applyFill="1" applyBorder="1" applyAlignment="1">
      <alignment horizontal="left" vertical="center" wrapText="1"/>
    </xf>
    <xf numFmtId="178" fontId="24" fillId="0" borderId="4" xfId="1" applyNumberFormat="1" applyFont="1" applyBorder="1" applyAlignment="1">
      <alignment vertical="center" wrapText="1"/>
    </xf>
    <xf numFmtId="177" fontId="24" fillId="0" borderId="4" xfId="2" applyNumberFormat="1" applyFont="1" applyBorder="1" applyAlignment="1">
      <alignment horizontal="center" vertical="center" wrapText="1"/>
    </xf>
    <xf numFmtId="177" fontId="24" fillId="0" borderId="2" xfId="2" applyNumberFormat="1" applyFont="1" applyBorder="1" applyAlignment="1">
      <alignment horizontal="center" vertical="center" wrapText="1"/>
    </xf>
    <xf numFmtId="178" fontId="24" fillId="0" borderId="2" xfId="1" applyNumberFormat="1" applyFont="1" applyBorder="1" applyAlignment="1">
      <alignment vertical="center" wrapText="1"/>
    </xf>
    <xf numFmtId="0" fontId="0" fillId="0" borderId="0" xfId="6" applyFont="1" applyFill="1" applyAlignment="1"/>
    <xf numFmtId="0" fontId="14" fillId="0" borderId="0" xfId="6" applyFont="1" applyFill="1" applyAlignment="1">
      <alignment vertical="center" wrapText="1"/>
    </xf>
    <xf numFmtId="179" fontId="0" fillId="0" borderId="0" xfId="6" applyNumberFormat="1" applyFont="1" applyFill="1" applyAlignment="1">
      <alignment horizontal="center" vertical="center"/>
    </xf>
    <xf numFmtId="0" fontId="3" fillId="0" borderId="0" xfId="3" applyFont="1" applyFill="1" applyAlignment="1">
      <alignment vertical="center"/>
    </xf>
    <xf numFmtId="0" fontId="3" fillId="0" borderId="0" xfId="3" applyFont="1" applyFill="1" applyAlignment="1">
      <alignment horizontal="right" vertical="center"/>
    </xf>
    <xf numFmtId="0" fontId="3" fillId="0" borderId="2" xfId="3" applyFont="1" applyFill="1" applyBorder="1" applyAlignment="1">
      <alignment horizontal="justify" vertical="top" wrapText="1"/>
    </xf>
    <xf numFmtId="178" fontId="32" fillId="0" borderId="2" xfId="1" applyNumberFormat="1" applyFont="1" applyBorder="1" applyAlignment="1">
      <alignment horizontal="justify" vertical="top" wrapText="1"/>
    </xf>
    <xf numFmtId="177" fontId="32" fillId="0" borderId="2" xfId="2" applyNumberFormat="1" applyFont="1" applyBorder="1" applyAlignment="1">
      <alignment horizontal="justify" vertical="top" wrapText="1"/>
    </xf>
    <xf numFmtId="0" fontId="3" fillId="0" borderId="2" xfId="3" applyFont="1" applyFill="1" applyBorder="1" applyAlignment="1">
      <alignment horizontal="right" vertical="top" wrapText="1"/>
    </xf>
    <xf numFmtId="177" fontId="32" fillId="0" borderId="2" xfId="2" applyNumberFormat="1" applyFont="1" applyBorder="1" applyAlignment="1">
      <alignment horizontal="center" vertical="top" wrapText="1"/>
    </xf>
    <xf numFmtId="0" fontId="3" fillId="0" borderId="3" xfId="3" applyFont="1" applyFill="1" applyBorder="1" applyAlignment="1">
      <alignment horizontal="justify" vertical="top" wrapText="1"/>
    </xf>
    <xf numFmtId="178" fontId="32" fillId="0" borderId="3" xfId="1" applyNumberFormat="1" applyFont="1" applyBorder="1" applyAlignment="1">
      <alignment horizontal="justify" vertical="top" wrapText="1"/>
    </xf>
    <xf numFmtId="177" fontId="32" fillId="0" borderId="3" xfId="2" applyNumberFormat="1" applyFont="1" applyBorder="1" applyAlignment="1">
      <alignment horizontal="center" vertical="top" wrapText="1"/>
    </xf>
    <xf numFmtId="0" fontId="3" fillId="0" borderId="0" xfId="3" applyFont="1" applyFill="1" applyAlignment="1">
      <alignment horizontal="justify" vertical="center"/>
    </xf>
    <xf numFmtId="0" fontId="3" fillId="0" borderId="0" xfId="3" applyFont="1" applyFill="1" applyAlignment="1">
      <alignment horizontal="center" vertical="center"/>
    </xf>
    <xf numFmtId="0" fontId="14" fillId="0" borderId="0" xfId="0" applyFont="1" applyAlignment="1">
      <alignment horizontal="right"/>
    </xf>
    <xf numFmtId="0" fontId="24" fillId="0" borderId="0" xfId="0" applyFont="1" applyAlignment="1">
      <alignment horizontal="justify" vertical="center"/>
    </xf>
    <xf numFmtId="0" fontId="14" fillId="0" borderId="0" xfId="0" applyFont="1" applyAlignment="1">
      <alignment horizontal="left" vertical="center"/>
    </xf>
    <xf numFmtId="0" fontId="0" fillId="0" borderId="0" xfId="0" applyAlignment="1">
      <alignment horizontal="right" vertical="top"/>
    </xf>
    <xf numFmtId="182" fontId="4" fillId="0" borderId="4" xfId="0" applyNumberFormat="1" applyFont="1" applyBorder="1" applyAlignment="1">
      <alignment horizontal="center" vertical="center"/>
    </xf>
    <xf numFmtId="182" fontId="4" fillId="0" borderId="2" xfId="0" applyNumberFormat="1" applyFont="1" applyBorder="1" applyAlignment="1">
      <alignment horizontal="center" vertical="center"/>
    </xf>
    <xf numFmtId="182" fontId="4" fillId="0" borderId="3" xfId="0" applyNumberFormat="1" applyFont="1" applyBorder="1" applyAlignment="1">
      <alignment horizontal="center" vertical="center"/>
    </xf>
    <xf numFmtId="182" fontId="4" fillId="0" borderId="8" xfId="0" applyNumberFormat="1" applyFont="1" applyBorder="1" applyAlignment="1">
      <alignment horizontal="center" vertical="center"/>
    </xf>
    <xf numFmtId="182" fontId="4" fillId="0" borderId="7" xfId="0" applyNumberFormat="1" applyFont="1" applyBorder="1" applyAlignment="1">
      <alignment horizontal="center" vertical="center"/>
    </xf>
    <xf numFmtId="182" fontId="4" fillId="0" borderId="4" xfId="6" applyNumberFormat="1" applyFont="1" applyFill="1" applyBorder="1" applyAlignment="1">
      <alignment horizontal="center" vertical="center"/>
    </xf>
    <xf numFmtId="182" fontId="4" fillId="0" borderId="2" xfId="6" applyNumberFormat="1" applyFont="1" applyFill="1" applyBorder="1" applyAlignment="1">
      <alignment horizontal="center" vertical="center"/>
    </xf>
    <xf numFmtId="182" fontId="4" fillId="0" borderId="3" xfId="6" applyNumberFormat="1" applyFont="1" applyFill="1" applyBorder="1" applyAlignment="1">
      <alignment horizontal="center" vertical="center"/>
    </xf>
    <xf numFmtId="0" fontId="35" fillId="0" borderId="0" xfId="7" applyFont="1" applyFill="1" applyAlignment="1">
      <alignment vertical="center"/>
    </xf>
    <xf numFmtId="0" fontId="11" fillId="0" borderId="0" xfId="0" applyFont="1" applyAlignment="1">
      <alignment horizontal="right" vertical="top"/>
    </xf>
    <xf numFmtId="58" fontId="4" fillId="0" borderId="0" xfId="0" applyNumberFormat="1" applyFont="1" applyAlignment="1">
      <alignment horizontal="left" vertical="center"/>
    </xf>
    <xf numFmtId="0" fontId="4" fillId="0" borderId="0" xfId="0" applyFont="1" applyAlignment="1">
      <alignment horizontal="right" vertical="center"/>
    </xf>
    <xf numFmtId="0" fontId="4" fillId="0" borderId="0" xfId="0" applyFont="1" applyAlignment="1">
      <alignment vertical="center"/>
    </xf>
    <xf numFmtId="0" fontId="0" fillId="0" borderId="20" xfId="0" applyFill="1" applyBorder="1"/>
    <xf numFmtId="0" fontId="4" fillId="0" borderId="2" xfId="3" applyFont="1" applyFill="1" applyBorder="1" applyAlignment="1">
      <alignment horizontal="center" vertical="top" wrapText="1"/>
    </xf>
    <xf numFmtId="0" fontId="4" fillId="0" borderId="0" xfId="3" applyFont="1" applyFill="1" applyAlignment="1">
      <alignment horizontal="center" vertical="center"/>
    </xf>
    <xf numFmtId="0" fontId="4" fillId="0" borderId="21" xfId="0" applyFont="1" applyBorder="1" applyAlignment="1">
      <alignment vertical="top" wrapText="1"/>
    </xf>
    <xf numFmtId="0" fontId="4" fillId="0" borderId="20" xfId="0" applyFont="1" applyBorder="1"/>
    <xf numFmtId="0" fontId="4" fillId="0" borderId="10" xfId="0" applyFont="1" applyBorder="1" applyAlignment="1">
      <alignment vertical="top" wrapText="1"/>
    </xf>
    <xf numFmtId="9" fontId="0" fillId="0" borderId="20" xfId="0" applyNumberFormat="1" applyBorder="1" applyAlignment="1">
      <alignment horizontal="center" vertical="center"/>
    </xf>
    <xf numFmtId="0" fontId="0" fillId="0" borderId="20" xfId="0" applyBorder="1"/>
    <xf numFmtId="0" fontId="4" fillId="0" borderId="20" xfId="0" applyFont="1" applyBorder="1" applyAlignment="1">
      <alignment horizontal="center" vertical="center"/>
    </xf>
    <xf numFmtId="0" fontId="4" fillId="0" borderId="20" xfId="0" applyFont="1" applyFill="1" applyBorder="1" applyAlignment="1">
      <alignment horizontal="center" vertical="center"/>
    </xf>
    <xf numFmtId="0" fontId="1" fillId="0" borderId="0" xfId="5" applyFont="1" applyFill="1" applyAlignment="1">
      <alignment vertical="center"/>
    </xf>
    <xf numFmtId="0" fontId="4" fillId="0" borderId="0" xfId="3" applyFont="1" applyFill="1" applyBorder="1" applyAlignment="1">
      <alignment vertical="center"/>
    </xf>
    <xf numFmtId="0" fontId="4" fillId="0" borderId="2" xfId="3" applyFont="1" applyFill="1" applyBorder="1" applyAlignment="1">
      <alignment vertical="center"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20" xfId="0" applyFont="1" applyBorder="1" applyAlignment="1">
      <alignment vertical="top" wrapText="1"/>
    </xf>
    <xf numFmtId="0" fontId="4" fillId="0" borderId="14" xfId="0" applyFont="1" applyBorder="1" applyAlignment="1">
      <alignment horizontal="left" vertical="top" wrapText="1"/>
    </xf>
    <xf numFmtId="0" fontId="4" fillId="0" borderId="20" xfId="0" applyFont="1" applyBorder="1" applyAlignment="1">
      <alignment horizontal="left" vertical="top" wrapText="1"/>
    </xf>
    <xf numFmtId="0" fontId="4" fillId="0" borderId="20" xfId="0" applyFont="1" applyBorder="1" applyAlignment="1">
      <alignment horizontal="left"/>
    </xf>
    <xf numFmtId="0" fontId="4" fillId="0" borderId="4" xfId="0" applyFont="1" applyBorder="1" applyAlignment="1">
      <alignment horizontal="left" vertical="top" wrapText="1"/>
    </xf>
    <xf numFmtId="0" fontId="4" fillId="0" borderId="4" xfId="0" applyFont="1" applyBorder="1" applyAlignment="1">
      <alignment vertical="top" wrapText="1"/>
    </xf>
    <xf numFmtId="0" fontId="36" fillId="0" borderId="3" xfId="0" applyFont="1" applyBorder="1" applyAlignment="1">
      <alignment vertical="top" wrapText="1"/>
    </xf>
    <xf numFmtId="0" fontId="4" fillId="0" borderId="20" xfId="0" applyFont="1" applyBorder="1" applyAlignment="1">
      <alignment horizontal="left" vertical="top"/>
    </xf>
    <xf numFmtId="0" fontId="38" fillId="0" borderId="20" xfId="0" applyFont="1" applyBorder="1" applyAlignment="1">
      <alignment vertical="top" wrapText="1"/>
    </xf>
    <xf numFmtId="0" fontId="4" fillId="0" borderId="0" xfId="0" applyFont="1" applyAlignment="1">
      <alignment vertical="center"/>
    </xf>
    <xf numFmtId="0" fontId="4" fillId="0" borderId="2" xfId="5" applyFont="1" applyFill="1" applyBorder="1" applyAlignment="1">
      <alignment horizontal="center" vertical="center" wrapText="1"/>
    </xf>
    <xf numFmtId="0" fontId="4" fillId="0" borderId="3" xfId="5" applyFont="1" applyFill="1" applyBorder="1" applyAlignment="1">
      <alignment horizontal="center" vertical="center" wrapText="1"/>
    </xf>
    <xf numFmtId="0" fontId="7" fillId="0" borderId="0" xfId="5" applyFont="1" applyFill="1" applyAlignment="1">
      <alignment vertical="center"/>
    </xf>
    <xf numFmtId="0" fontId="36" fillId="0" borderId="20" xfId="0" applyFont="1" applyBorder="1" applyAlignment="1">
      <alignment vertical="top" wrapText="1"/>
    </xf>
    <xf numFmtId="0" fontId="38" fillId="0" borderId="20" xfId="0" applyFont="1" applyBorder="1" applyAlignment="1">
      <alignment horizontal="left"/>
    </xf>
    <xf numFmtId="0" fontId="38" fillId="0" borderId="20" xfId="0" applyFont="1" applyBorder="1" applyAlignment="1">
      <alignment horizontal="left" vertical="top"/>
    </xf>
    <xf numFmtId="0" fontId="4" fillId="0" borderId="0" xfId="0" applyFont="1" applyAlignment="1">
      <alignment horizontal="left"/>
    </xf>
    <xf numFmtId="0" fontId="4" fillId="2" borderId="20" xfId="0" applyFont="1" applyFill="1" applyBorder="1" applyAlignment="1">
      <alignment horizontal="center"/>
    </xf>
    <xf numFmtId="0" fontId="4" fillId="2" borderId="11"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0" borderId="8" xfId="3" applyFont="1" applyFill="1" applyBorder="1" applyAlignment="1">
      <alignment vertical="center" shrinkToFit="1"/>
    </xf>
    <xf numFmtId="0" fontId="4" fillId="0" borderId="7" xfId="3" applyFont="1" applyFill="1" applyBorder="1" applyAlignment="1">
      <alignment vertical="center" shrinkToFit="1"/>
    </xf>
    <xf numFmtId="0" fontId="4" fillId="0" borderId="20" xfId="3" applyFont="1" applyFill="1" applyBorder="1" applyAlignment="1">
      <alignment vertical="center" shrinkToFit="1"/>
    </xf>
    <xf numFmtId="0" fontId="4" fillId="2" borderId="2" xfId="0" applyFont="1" applyFill="1" applyBorder="1" applyAlignment="1">
      <alignment horizontal="center"/>
    </xf>
    <xf numFmtId="0" fontId="4" fillId="2" borderId="2" xfId="0" applyFont="1" applyFill="1" applyBorder="1" applyAlignment="1">
      <alignment horizontal="center" vertical="top" wrapText="1"/>
    </xf>
    <xf numFmtId="0" fontId="4" fillId="0" borderId="0" xfId="0" applyFont="1" applyAlignment="1">
      <alignment horizontal="right" vertical="center"/>
    </xf>
    <xf numFmtId="0" fontId="4" fillId="0" borderId="0" xfId="0" applyFont="1" applyAlignment="1">
      <alignment wrapText="1"/>
    </xf>
    <xf numFmtId="0" fontId="4" fillId="2" borderId="2" xfId="5"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0" xfId="5" applyFont="1" applyFill="1" applyBorder="1" applyAlignment="1">
      <alignment horizontal="center" vertical="top" wrapText="1"/>
    </xf>
    <xf numFmtId="0" fontId="4" fillId="2" borderId="2" xfId="3" applyFont="1" applyFill="1" applyBorder="1" applyAlignment="1">
      <alignment horizontal="center" vertical="center" wrapText="1"/>
    </xf>
    <xf numFmtId="0" fontId="4" fillId="2" borderId="3" xfId="3" applyFont="1" applyFill="1" applyBorder="1" applyAlignment="1">
      <alignment vertical="center" shrinkToFit="1"/>
    </xf>
    <xf numFmtId="0" fontId="4" fillId="2" borderId="3" xfId="3" applyFont="1" applyFill="1" applyBorder="1" applyAlignment="1">
      <alignment horizontal="left" vertical="center" wrapText="1"/>
    </xf>
    <xf numFmtId="0" fontId="4" fillId="2" borderId="3" xfId="3" applyFont="1" applyFill="1" applyBorder="1" applyAlignment="1">
      <alignment horizontal="center" vertical="center" wrapText="1" shrinkToFit="1"/>
    </xf>
    <xf numFmtId="0" fontId="4" fillId="2" borderId="3" xfId="3" applyFont="1" applyFill="1" applyBorder="1" applyAlignment="1">
      <alignment horizontal="center" vertical="center" wrapText="1"/>
    </xf>
    <xf numFmtId="0" fontId="4" fillId="2" borderId="4" xfId="3" applyFont="1" applyFill="1" applyBorder="1" applyAlignment="1">
      <alignment vertical="center" shrinkToFit="1"/>
    </xf>
    <xf numFmtId="0" fontId="4" fillId="2" borderId="4" xfId="3" applyFont="1" applyFill="1" applyBorder="1" applyAlignment="1">
      <alignment horizontal="left" vertical="center" wrapText="1"/>
    </xf>
    <xf numFmtId="0" fontId="4" fillId="2" borderId="4" xfId="3" applyFont="1" applyFill="1" applyBorder="1" applyAlignment="1">
      <alignment horizontal="center" vertical="center" wrapText="1" shrinkToFit="1"/>
    </xf>
    <xf numFmtId="0" fontId="4" fillId="2" borderId="12" xfId="3" applyFont="1" applyFill="1" applyBorder="1" applyAlignment="1">
      <alignment horizontal="center" vertical="center" wrapText="1"/>
    </xf>
    <xf numFmtId="0" fontId="4" fillId="2" borderId="3" xfId="0" applyFont="1" applyFill="1" applyBorder="1" applyAlignment="1">
      <alignment horizontal="left" vertical="center"/>
    </xf>
    <xf numFmtId="0" fontId="4" fillId="2" borderId="3" xfId="0" applyFont="1" applyFill="1" applyBorder="1" applyAlignment="1">
      <alignment horizontal="center" vertical="center"/>
    </xf>
    <xf numFmtId="0" fontId="4" fillId="2" borderId="2" xfId="0" applyFont="1" applyFill="1" applyBorder="1" applyAlignment="1">
      <alignment horizontal="left" vertical="center"/>
    </xf>
    <xf numFmtId="0" fontId="4" fillId="2" borderId="12" xfId="0" applyFont="1" applyFill="1" applyBorder="1" applyAlignment="1">
      <alignment horizontal="left" vertical="center"/>
    </xf>
    <xf numFmtId="0" fontId="4" fillId="2" borderId="12" xfId="0" applyFont="1" applyFill="1" applyBorder="1" applyAlignment="1">
      <alignment horizontal="center" vertical="center"/>
    </xf>
    <xf numFmtId="0" fontId="4" fillId="2" borderId="4" xfId="0" applyFont="1" applyFill="1" applyBorder="1" applyAlignment="1">
      <alignment horizontal="left"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5" fillId="0" borderId="2" xfId="0" applyFont="1" applyBorder="1" applyAlignment="1">
      <alignment vertical="top" wrapText="1"/>
    </xf>
    <xf numFmtId="58" fontId="14" fillId="2" borderId="2" xfId="0" applyNumberFormat="1" applyFont="1" applyFill="1" applyBorder="1" applyAlignment="1" applyProtection="1">
      <alignment horizontal="center" vertical="center"/>
    </xf>
    <xf numFmtId="0" fontId="14" fillId="2" borderId="2" xfId="0" applyFont="1" applyFill="1" applyBorder="1" applyAlignment="1" applyProtection="1">
      <alignment horizontal="left" vertical="center"/>
    </xf>
    <xf numFmtId="0" fontId="14" fillId="2" borderId="2" xfId="7" applyFont="1" applyFill="1" applyBorder="1" applyAlignment="1">
      <alignment horizontal="center" vertical="top" wrapText="1"/>
    </xf>
    <xf numFmtId="0" fontId="4" fillId="2" borderId="3" xfId="7" applyFont="1" applyFill="1" applyBorder="1" applyAlignment="1">
      <alignment horizontal="center" vertical="center" wrapText="1"/>
    </xf>
    <xf numFmtId="0" fontId="4" fillId="2" borderId="2" xfId="7" applyFont="1" applyFill="1" applyBorder="1" applyAlignment="1">
      <alignment horizontal="center" vertical="center" wrapText="1"/>
    </xf>
    <xf numFmtId="0" fontId="4" fillId="2" borderId="4" xfId="7" applyFont="1" applyFill="1" applyBorder="1" applyAlignment="1">
      <alignment horizontal="center" vertical="center" wrapText="1"/>
    </xf>
    <xf numFmtId="0" fontId="40" fillId="0" borderId="0" xfId="0" applyFont="1" applyBorder="1" applyAlignment="1" applyProtection="1">
      <alignment horizontal="left" vertical="center"/>
    </xf>
    <xf numFmtId="0" fontId="4" fillId="0" borderId="0" xfId="0" applyFont="1" applyAlignment="1">
      <alignment horizontal="left"/>
    </xf>
    <xf numFmtId="0" fontId="14" fillId="0" borderId="0" xfId="0" applyFont="1"/>
    <xf numFmtId="0" fontId="4" fillId="0" borderId="36" xfId="0" applyFont="1" applyBorder="1" applyAlignment="1">
      <alignment horizontal="left" vertical="top" wrapText="1"/>
    </xf>
    <xf numFmtId="0" fontId="4" fillId="0" borderId="36" xfId="0" applyFont="1" applyBorder="1" applyAlignment="1">
      <alignment horizontal="left"/>
    </xf>
    <xf numFmtId="0" fontId="4" fillId="0" borderId="36" xfId="0" applyFont="1" applyBorder="1" applyAlignment="1">
      <alignment horizontal="left" vertical="top"/>
    </xf>
    <xf numFmtId="0" fontId="38" fillId="0" borderId="36" xfId="0" applyFont="1" applyBorder="1" applyAlignment="1">
      <alignment horizontal="left" vertical="top"/>
    </xf>
    <xf numFmtId="0" fontId="11" fillId="4" borderId="3" xfId="7" applyFont="1" applyFill="1" applyBorder="1" applyAlignment="1">
      <alignment horizontal="center" vertical="center" wrapText="1"/>
    </xf>
    <xf numFmtId="0" fontId="4" fillId="4" borderId="2" xfId="6" applyFont="1" applyFill="1" applyBorder="1" applyAlignment="1">
      <alignment horizontal="left" vertical="center"/>
    </xf>
    <xf numFmtId="0" fontId="4" fillId="4" borderId="3" xfId="6" applyFont="1" applyFill="1" applyBorder="1" applyAlignment="1">
      <alignment horizontal="left" vertical="center"/>
    </xf>
    <xf numFmtId="0" fontId="4" fillId="4" borderId="3" xfId="6" applyFont="1" applyFill="1" applyBorder="1" applyAlignment="1">
      <alignment horizontal="center" vertical="center"/>
    </xf>
    <xf numFmtId="0" fontId="4" fillId="4" borderId="4" xfId="6" applyFont="1" applyFill="1" applyBorder="1" applyAlignment="1">
      <alignment horizontal="left" vertical="center"/>
    </xf>
    <xf numFmtId="0" fontId="4" fillId="4" borderId="4" xfId="6" applyFont="1" applyFill="1" applyBorder="1" applyAlignment="1">
      <alignment horizontal="center" vertical="center"/>
    </xf>
    <xf numFmtId="0" fontId="4" fillId="0" borderId="0" xfId="0" applyFont="1" applyAlignment="1">
      <alignment vertical="top" wrapText="1"/>
    </xf>
    <xf numFmtId="0" fontId="4" fillId="0" borderId="0" xfId="0" applyFont="1" applyAlignment="1">
      <alignment horizontal="left" vertical="center" wrapText="1" indent="1"/>
    </xf>
    <xf numFmtId="0" fontId="7" fillId="0" borderId="0" xfId="0" applyFont="1" applyAlignment="1">
      <alignment horizontal="left" vertical="center"/>
    </xf>
    <xf numFmtId="0" fontId="14" fillId="0" borderId="0" xfId="0" applyFont="1" applyAlignment="1">
      <alignment vertical="center" wrapText="1"/>
    </xf>
    <xf numFmtId="0" fontId="4" fillId="4" borderId="2" xfId="0" applyFont="1" applyFill="1" applyBorder="1" applyAlignment="1">
      <alignment horizontal="center" vertical="center"/>
    </xf>
    <xf numFmtId="0" fontId="4" fillId="4" borderId="2" xfId="0" applyFont="1" applyFill="1" applyBorder="1" applyAlignment="1">
      <alignment horizontal="left" vertical="center"/>
    </xf>
    <xf numFmtId="0" fontId="4" fillId="4" borderId="2" xfId="0" applyFont="1" applyFill="1" applyBorder="1" applyAlignment="1">
      <alignment horizontal="center" vertical="center" shrinkToFit="1"/>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4" borderId="7" xfId="0" applyFont="1" applyFill="1" applyBorder="1" applyAlignment="1">
      <alignment horizontal="center" vertical="center" shrinkToFit="1"/>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 xfId="0" applyFont="1" applyFill="1" applyBorder="1" applyAlignment="1">
      <alignment horizontal="left" vertical="center"/>
    </xf>
    <xf numFmtId="0" fontId="4" fillId="4" borderId="11" xfId="0" applyFont="1" applyFill="1" applyBorder="1" applyAlignment="1">
      <alignment horizontal="left" vertical="center"/>
    </xf>
    <xf numFmtId="0" fontId="4" fillId="4" borderId="4" xfId="0" applyFont="1" applyFill="1" applyBorder="1" applyAlignment="1">
      <alignment horizontal="left" vertical="center"/>
    </xf>
    <xf numFmtId="0" fontId="4" fillId="4" borderId="9" xfId="0" applyFont="1" applyFill="1" applyBorder="1" applyAlignment="1">
      <alignment horizontal="left" vertical="center"/>
    </xf>
    <xf numFmtId="0" fontId="4" fillId="4" borderId="3" xfId="0" applyFont="1" applyFill="1" applyBorder="1" applyAlignment="1">
      <alignment horizontal="center" vertical="center" wrapText="1"/>
    </xf>
    <xf numFmtId="0" fontId="4" fillId="4" borderId="3" xfId="0" applyFont="1" applyFill="1" applyBorder="1" applyAlignment="1">
      <alignment horizontal="center" wrapText="1"/>
    </xf>
    <xf numFmtId="0" fontId="12" fillId="4" borderId="4" xfId="0" applyFont="1" applyFill="1" applyBorder="1" applyAlignment="1">
      <alignment horizontal="center" wrapText="1"/>
    </xf>
    <xf numFmtId="0" fontId="4" fillId="4" borderId="4" xfId="0" applyFont="1" applyFill="1" applyBorder="1" applyAlignment="1">
      <alignment horizontal="center" wrapText="1"/>
    </xf>
    <xf numFmtId="0" fontId="12" fillId="4" borderId="4" xfId="0" applyFont="1" applyFill="1" applyBorder="1" applyAlignment="1">
      <alignment horizontal="center" vertical="center" wrapText="1"/>
    </xf>
    <xf numFmtId="0" fontId="14" fillId="4" borderId="7" xfId="4" applyFont="1" applyFill="1" applyBorder="1" applyAlignment="1">
      <alignment horizontal="right" vertical="top" wrapText="1"/>
    </xf>
    <xf numFmtId="0" fontId="14" fillId="4" borderId="13" xfId="4" applyFont="1" applyFill="1" applyBorder="1" applyAlignment="1">
      <alignment vertical="top" wrapText="1"/>
    </xf>
    <xf numFmtId="0" fontId="14" fillId="4" borderId="10" xfId="4" applyFont="1" applyFill="1" applyBorder="1" applyAlignment="1">
      <alignment vertical="top" wrapText="1"/>
    </xf>
    <xf numFmtId="0" fontId="14" fillId="4" borderId="2" xfId="4" applyFont="1" applyFill="1" applyBorder="1" applyAlignment="1">
      <alignment horizontal="center" vertical="top" wrapText="1"/>
    </xf>
    <xf numFmtId="0" fontId="4" fillId="4" borderId="4" xfId="6" applyFont="1" applyFill="1" applyBorder="1" applyAlignment="1">
      <alignment horizontal="center" vertical="center" shrinkToFit="1"/>
    </xf>
    <xf numFmtId="0" fontId="4" fillId="4" borderId="7" xfId="5" applyFont="1" applyFill="1" applyBorder="1" applyAlignment="1">
      <alignment horizontal="right" vertical="top" wrapText="1"/>
    </xf>
    <xf numFmtId="0" fontId="4" fillId="4" borderId="13" xfId="5" applyFont="1" applyFill="1" applyBorder="1" applyAlignment="1">
      <alignment vertical="top" wrapText="1"/>
    </xf>
    <xf numFmtId="0" fontId="4" fillId="4" borderId="13" xfId="5" applyFont="1" applyFill="1" applyBorder="1" applyAlignment="1">
      <alignment horizontal="center" vertical="top" wrapText="1"/>
    </xf>
    <xf numFmtId="0" fontId="4" fillId="4" borderId="10" xfId="5" applyFont="1" applyFill="1" applyBorder="1" applyAlignment="1">
      <alignment horizontal="right" vertical="top" wrapText="1"/>
    </xf>
    <xf numFmtId="0" fontId="4" fillId="4" borderId="2" xfId="5" applyFont="1" applyFill="1" applyBorder="1" applyAlignment="1">
      <alignment horizontal="center" vertical="top" wrapText="1"/>
    </xf>
    <xf numFmtId="0" fontId="4" fillId="4" borderId="2" xfId="5" applyFont="1" applyFill="1" applyBorder="1" applyAlignment="1">
      <alignment horizontal="center" vertical="center" wrapText="1"/>
    </xf>
    <xf numFmtId="0" fontId="4" fillId="4" borderId="2" xfId="5" applyFont="1" applyFill="1" applyBorder="1" applyAlignment="1">
      <alignment horizontal="center" vertical="center" shrinkToFit="1"/>
    </xf>
    <xf numFmtId="0" fontId="11" fillId="4" borderId="2" xfId="5" applyFont="1" applyFill="1" applyBorder="1" applyAlignment="1">
      <alignment horizontal="center" vertical="center" wrapText="1"/>
    </xf>
    <xf numFmtId="0" fontId="4" fillId="4" borderId="3" xfId="5" applyFont="1" applyFill="1" applyBorder="1" applyAlignment="1">
      <alignment horizontal="center" vertical="center" wrapText="1"/>
    </xf>
    <xf numFmtId="0" fontId="11" fillId="4" borderId="3" xfId="5" applyFont="1" applyFill="1" applyBorder="1" applyAlignment="1">
      <alignment horizontal="center" vertical="center" wrapText="1"/>
    </xf>
    <xf numFmtId="0" fontId="4" fillId="4" borderId="12" xfId="5" applyFont="1" applyFill="1" applyBorder="1" applyAlignment="1">
      <alignment horizontal="center" vertical="center" wrapText="1"/>
    </xf>
    <xf numFmtId="0" fontId="22" fillId="4" borderId="2" xfId="5" applyFont="1" applyFill="1" applyBorder="1" applyAlignment="1">
      <alignment horizontal="center" vertical="center" wrapText="1"/>
    </xf>
    <xf numFmtId="0" fontId="4" fillId="4" borderId="4" xfId="5" applyFont="1" applyFill="1" applyBorder="1" applyAlignment="1">
      <alignment horizontal="center" vertical="center" wrapText="1"/>
    </xf>
    <xf numFmtId="0" fontId="22" fillId="4" borderId="3" xfId="5" applyFont="1" applyFill="1" applyBorder="1" applyAlignment="1">
      <alignment horizontal="center" vertical="center" wrapText="1"/>
    </xf>
    <xf numFmtId="0" fontId="4" fillId="4" borderId="3" xfId="5" applyFont="1" applyFill="1" applyBorder="1" applyAlignment="1">
      <alignment horizontal="center" vertical="top" wrapText="1"/>
    </xf>
    <xf numFmtId="0" fontId="4" fillId="4" borderId="4" xfId="5" applyFont="1" applyFill="1" applyBorder="1" applyAlignment="1">
      <alignment horizontal="center" vertical="top" wrapText="1"/>
    </xf>
    <xf numFmtId="0" fontId="4" fillId="4" borderId="3" xfId="7" applyFont="1" applyFill="1" applyBorder="1" applyAlignment="1">
      <alignment horizontal="center" vertical="center" shrinkToFit="1"/>
    </xf>
    <xf numFmtId="0" fontId="4" fillId="4" borderId="2" xfId="7" applyFont="1" applyFill="1" applyBorder="1" applyAlignment="1">
      <alignment horizontal="center" vertical="center" wrapText="1"/>
    </xf>
    <xf numFmtId="0" fontId="4" fillId="4" borderId="12" xfId="7" applyFont="1" applyFill="1" applyBorder="1" applyAlignment="1">
      <alignment horizontal="center" vertical="center"/>
    </xf>
    <xf numFmtId="0" fontId="4" fillId="4" borderId="3" xfId="7" applyFont="1" applyFill="1" applyBorder="1" applyAlignment="1">
      <alignment horizontal="center" vertical="center" wrapText="1"/>
    </xf>
    <xf numFmtId="0" fontId="11" fillId="4" borderId="2" xfId="7" applyFont="1" applyFill="1" applyBorder="1" applyAlignment="1">
      <alignment vertical="center" shrinkToFit="1"/>
    </xf>
    <xf numFmtId="0" fontId="11" fillId="4" borderId="2" xfId="7" applyFont="1" applyFill="1" applyBorder="1" applyAlignment="1">
      <alignment horizontal="left" vertical="center" wrapText="1"/>
    </xf>
    <xf numFmtId="0" fontId="22" fillId="4" borderId="2" xfId="7" applyFont="1" applyFill="1" applyBorder="1" applyAlignment="1">
      <alignment horizontal="left" vertical="center" wrapText="1"/>
    </xf>
    <xf numFmtId="0" fontId="4" fillId="4" borderId="4" xfId="7" applyFont="1" applyFill="1" applyBorder="1" applyAlignment="1">
      <alignment vertical="top" shrinkToFit="1"/>
    </xf>
    <xf numFmtId="0" fontId="4" fillId="4" borderId="4" xfId="7" applyFont="1" applyFill="1" applyBorder="1" applyAlignment="1">
      <alignment horizontal="center" vertical="center" shrinkToFit="1"/>
    </xf>
    <xf numFmtId="0" fontId="11" fillId="4" borderId="2" xfId="7" applyFont="1" applyFill="1" applyBorder="1" applyAlignment="1">
      <alignment horizontal="center" vertical="center" shrinkToFit="1"/>
    </xf>
    <xf numFmtId="0" fontId="4" fillId="2" borderId="3" xfId="7" applyFont="1" applyFill="1" applyBorder="1" applyAlignment="1">
      <alignment horizontal="center" vertical="center" shrinkToFit="1"/>
    </xf>
    <xf numFmtId="0" fontId="4" fillId="2" borderId="12" xfId="7" applyFont="1" applyFill="1" applyBorder="1" applyAlignment="1">
      <alignment horizontal="center" vertical="center"/>
    </xf>
    <xf numFmtId="0" fontId="11" fillId="2" borderId="2" xfId="7" applyFont="1" applyFill="1" applyBorder="1" applyAlignment="1">
      <alignment vertical="center" shrinkToFit="1"/>
    </xf>
    <xf numFmtId="0" fontId="11" fillId="2" borderId="2" xfId="7" applyFont="1" applyFill="1" applyBorder="1" applyAlignment="1">
      <alignment horizontal="left" vertical="center" wrapText="1"/>
    </xf>
    <xf numFmtId="0" fontId="22" fillId="2" borderId="2" xfId="7" applyFont="1" applyFill="1" applyBorder="1" applyAlignment="1">
      <alignment horizontal="left" vertical="center" wrapText="1"/>
    </xf>
    <xf numFmtId="0" fontId="4" fillId="2" borderId="4" xfId="7" applyFont="1" applyFill="1" applyBorder="1" applyAlignment="1">
      <alignment vertical="top" shrinkToFit="1"/>
    </xf>
    <xf numFmtId="0" fontId="11" fillId="2" borderId="2" xfId="7" applyFont="1" applyFill="1" applyBorder="1" applyAlignment="1">
      <alignment horizontal="center" vertical="center" shrinkToFit="1"/>
    </xf>
    <xf numFmtId="0" fontId="4" fillId="0" borderId="0" xfId="0" applyFont="1" applyAlignment="1">
      <alignment horizontal="left"/>
    </xf>
    <xf numFmtId="0" fontId="4" fillId="4" borderId="2" xfId="3" applyFont="1" applyFill="1" applyBorder="1" applyAlignment="1">
      <alignment horizontal="center" vertical="center" wrapText="1"/>
    </xf>
    <xf numFmtId="0" fontId="14" fillId="4" borderId="3" xfId="6" applyFont="1" applyFill="1" applyBorder="1" applyAlignment="1">
      <alignment horizontal="center" vertical="center" wrapText="1"/>
    </xf>
    <xf numFmtId="0" fontId="4" fillId="4" borderId="4" xfId="6" applyFont="1" applyFill="1" applyBorder="1" applyAlignment="1">
      <alignment horizontal="center" vertical="center" wrapText="1"/>
    </xf>
    <xf numFmtId="0" fontId="14" fillId="4" borderId="2" xfId="6" applyFont="1" applyFill="1" applyBorder="1" applyAlignment="1">
      <alignment horizontal="center" vertical="center" wrapText="1"/>
    </xf>
    <xf numFmtId="0" fontId="4" fillId="4" borderId="2" xfId="6" applyFont="1" applyFill="1" applyBorder="1" applyAlignment="1">
      <alignment horizontal="center" vertical="center" wrapText="1"/>
    </xf>
    <xf numFmtId="0" fontId="14" fillId="4" borderId="2" xfId="0" applyFont="1" applyFill="1" applyBorder="1" applyAlignment="1">
      <alignment horizontal="center" vertical="center"/>
    </xf>
    <xf numFmtId="0" fontId="4" fillId="4" borderId="2" xfId="7" applyFont="1" applyFill="1" applyBorder="1" applyAlignment="1">
      <alignment vertical="center" shrinkToFit="1"/>
    </xf>
    <xf numFmtId="0" fontId="4" fillId="0" borderId="20" xfId="5" applyFont="1" applyFill="1" applyBorder="1" applyAlignment="1">
      <alignment vertical="center"/>
    </xf>
    <xf numFmtId="0" fontId="4" fillId="2" borderId="36" xfId="0" applyFont="1" applyFill="1" applyBorder="1" applyAlignment="1">
      <alignment horizontal="center"/>
    </xf>
    <xf numFmtId="0" fontId="4" fillId="2" borderId="20" xfId="0" applyFont="1" applyFill="1" applyBorder="1" applyAlignment="1">
      <alignment horizontal="center" vertical="top" wrapText="1"/>
    </xf>
    <xf numFmtId="0" fontId="4" fillId="0" borderId="0" xfId="0" applyFont="1" applyAlignment="1">
      <alignment horizontal="right"/>
    </xf>
    <xf numFmtId="0" fontId="5" fillId="0" borderId="0" xfId="0" applyFont="1" applyAlignment="1"/>
    <xf numFmtId="0" fontId="4" fillId="0" borderId="20" xfId="0" applyFont="1" applyBorder="1" applyAlignment="1">
      <alignment wrapText="1"/>
    </xf>
    <xf numFmtId="0" fontId="4" fillId="0" borderId="20" xfId="0" applyFont="1" applyBorder="1" applyAlignment="1">
      <alignment vertical="center" wrapText="1"/>
    </xf>
    <xf numFmtId="0" fontId="5" fillId="3" borderId="0" xfId="0" applyFont="1" applyFill="1" applyAlignment="1"/>
    <xf numFmtId="0" fontId="4" fillId="0" borderId="0" xfId="0" applyFont="1" applyAlignment="1">
      <alignment horizontal="left"/>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horizontal="right" vertical="top"/>
    </xf>
    <xf numFmtId="0" fontId="4" fillId="0" borderId="0" xfId="0" applyFont="1" applyAlignment="1">
      <alignment horizontal="justify" vertical="center" wrapText="1"/>
    </xf>
    <xf numFmtId="0" fontId="4" fillId="4" borderId="3" xfId="7" applyFont="1" applyFill="1" applyBorder="1" applyAlignment="1">
      <alignment horizontal="center" vertical="center" wrapText="1"/>
    </xf>
    <xf numFmtId="0" fontId="4" fillId="4" borderId="2" xfId="7" applyFont="1" applyFill="1" applyBorder="1" applyAlignment="1">
      <alignment horizontal="center" vertical="center" wrapText="1"/>
    </xf>
    <xf numFmtId="0" fontId="11" fillId="4" borderId="2" xfId="7" applyFont="1" applyFill="1" applyBorder="1" applyAlignment="1">
      <alignment horizontal="center" vertical="center" wrapText="1"/>
    </xf>
    <xf numFmtId="0" fontId="4" fillId="0" borderId="3" xfId="0" applyFont="1" applyFill="1" applyBorder="1" applyAlignment="1">
      <alignment horizontal="center" vertical="center" textRotation="255" wrapText="1"/>
    </xf>
    <xf numFmtId="0" fontId="0" fillId="0" borderId="12" xfId="0" applyBorder="1" applyAlignment="1">
      <alignment horizontal="center" vertical="center" textRotation="255" wrapText="1"/>
    </xf>
    <xf numFmtId="0" fontId="0" fillId="0" borderId="35" xfId="0"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0" fillId="0" borderId="37" xfId="0" applyBorder="1" applyAlignment="1">
      <alignment horizontal="center" vertical="center" textRotation="255" wrapText="1"/>
    </xf>
    <xf numFmtId="0" fontId="0" fillId="0" borderId="26" xfId="0" applyBorder="1" applyAlignment="1">
      <alignment horizontal="center" vertical="center" textRotation="255" wrapText="1"/>
    </xf>
    <xf numFmtId="0" fontId="4" fillId="0" borderId="2" xfId="0" applyFont="1" applyFill="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center"/>
    </xf>
    <xf numFmtId="0" fontId="4" fillId="0" borderId="1" xfId="0" applyFont="1" applyFill="1" applyBorder="1" applyAlignment="1">
      <alignment vertical="top"/>
    </xf>
    <xf numFmtId="0" fontId="4" fillId="0" borderId="2" xfId="0" applyFont="1" applyFill="1" applyBorder="1" applyAlignment="1">
      <alignment horizontal="center" vertical="center" textRotation="255" wrapText="1"/>
    </xf>
    <xf numFmtId="0" fontId="4" fillId="0" borderId="3"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4" fillId="2" borderId="20" xfId="0" applyFont="1" applyFill="1" applyBorder="1" applyAlignment="1">
      <alignment horizontal="center" vertical="center" wrapText="1"/>
    </xf>
    <xf numFmtId="0" fontId="0" fillId="2" borderId="20" xfId="0" applyFill="1" applyBorder="1" applyAlignment="1">
      <alignment horizontal="center" vertical="center" wrapText="1"/>
    </xf>
    <xf numFmtId="0" fontId="7" fillId="0" borderId="0" xfId="0" applyFont="1" applyAlignment="1">
      <alignment horizontal="left"/>
    </xf>
    <xf numFmtId="0" fontId="3" fillId="0" borderId="0" xfId="0" applyFont="1" applyAlignment="1">
      <alignment horizontal="left"/>
    </xf>
    <xf numFmtId="0" fontId="4" fillId="0" borderId="0" xfId="0" applyFont="1" applyFill="1" applyBorder="1" applyAlignment="1">
      <alignment vertical="top"/>
    </xf>
    <xf numFmtId="0" fontId="4" fillId="0" borderId="0" xfId="0" applyFont="1" applyAlignment="1">
      <alignment horizontal="left"/>
    </xf>
    <xf numFmtId="0" fontId="0" fillId="0" borderId="0" xfId="0" applyAlignment="1"/>
    <xf numFmtId="0" fontId="4" fillId="0" borderId="16" xfId="0" applyFont="1" applyFill="1" applyBorder="1" applyAlignment="1">
      <alignment horizontal="center" vertical="center" wrapText="1"/>
    </xf>
    <xf numFmtId="0" fontId="7" fillId="0" borderId="0" xfId="0" applyFont="1" applyAlignment="1">
      <alignment horizontal="center" vertical="center"/>
    </xf>
    <xf numFmtId="0" fontId="4" fillId="0" borderId="2" xfId="0" applyFont="1" applyFill="1" applyBorder="1" applyAlignment="1">
      <alignment horizontal="right" vertical="center" wrapText="1"/>
    </xf>
    <xf numFmtId="0" fontId="4" fillId="0" borderId="2" xfId="0" applyFont="1" applyFill="1" applyBorder="1" applyAlignment="1">
      <alignment vertical="center"/>
    </xf>
    <xf numFmtId="0" fontId="4" fillId="0" borderId="1" xfId="0" applyFont="1" applyFill="1" applyBorder="1" applyAlignment="1">
      <alignment horizontal="right" vertical="center"/>
    </xf>
    <xf numFmtId="0" fontId="4" fillId="0" borderId="6" xfId="0" applyFont="1" applyFill="1" applyBorder="1" applyAlignment="1">
      <alignment horizontal="lef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0" fillId="0" borderId="1" xfId="0" applyFill="1" applyBorder="1"/>
    <xf numFmtId="0" fontId="2" fillId="0" borderId="0" xfId="0" applyFont="1" applyAlignment="1">
      <alignment horizontal="center" vertical="center"/>
    </xf>
    <xf numFmtId="177" fontId="2" fillId="0" borderId="0" xfId="2" applyNumberFormat="1" applyFont="1" applyAlignment="1">
      <alignment horizontal="center" vertical="center"/>
    </xf>
    <xf numFmtId="0" fontId="0" fillId="0" borderId="6" xfId="0" applyFill="1" applyBorder="1"/>
    <xf numFmtId="0" fontId="4" fillId="0" borderId="1" xfId="0" applyFont="1" applyFill="1" applyBorder="1" applyAlignment="1">
      <alignment horizontal="center" shrinkToFit="1"/>
    </xf>
    <xf numFmtId="0" fontId="4" fillId="0" borderId="6" xfId="0" applyFont="1" applyFill="1" applyBorder="1" applyAlignment="1">
      <alignment horizontal="center" vertical="top"/>
    </xf>
    <xf numFmtId="0" fontId="4" fillId="0" borderId="1" xfId="0" applyFont="1" applyFill="1" applyBorder="1" applyAlignment="1">
      <alignment horizontal="center"/>
    </xf>
    <xf numFmtId="0" fontId="0" fillId="0" borderId="2" xfId="0" applyFill="1" applyBorder="1"/>
    <xf numFmtId="180" fontId="2" fillId="0" borderId="2" xfId="0" applyNumberFormat="1" applyFont="1" applyFill="1" applyBorder="1" applyAlignment="1">
      <alignment vertical="center"/>
    </xf>
    <xf numFmtId="0" fontId="4" fillId="4" borderId="2" xfId="0" applyFont="1" applyFill="1" applyBorder="1" applyAlignment="1">
      <alignment horizontal="center" vertical="center"/>
    </xf>
    <xf numFmtId="178" fontId="2" fillId="0" borderId="2" xfId="1" applyNumberFormat="1" applyFont="1" applyFill="1" applyBorder="1" applyAlignment="1">
      <alignment vertical="center"/>
    </xf>
    <xf numFmtId="0" fontId="4" fillId="4" borderId="2" xfId="0" applyFont="1" applyFill="1" applyBorder="1" applyAlignment="1">
      <alignment horizontal="left" vertical="center"/>
    </xf>
    <xf numFmtId="0" fontId="4" fillId="4" borderId="2" xfId="0" applyFont="1" applyFill="1" applyBorder="1" applyAlignment="1">
      <alignment horizontal="center" vertical="center" wrapText="1"/>
    </xf>
    <xf numFmtId="0" fontId="4" fillId="4" borderId="2" xfId="0" applyFont="1" applyFill="1" applyBorder="1" applyAlignment="1">
      <alignment horizontal="center" vertical="center" shrinkToFit="1"/>
    </xf>
    <xf numFmtId="0" fontId="9" fillId="4" borderId="2" xfId="0" applyFont="1" applyFill="1" applyBorder="1" applyAlignment="1">
      <alignment horizontal="center" vertical="center" wrapText="1" shrinkToFit="1"/>
    </xf>
    <xf numFmtId="0" fontId="11" fillId="0" borderId="6" xfId="0" applyFont="1" applyFill="1" applyBorder="1" applyAlignment="1">
      <alignment vertical="center" wrapText="1"/>
    </xf>
    <xf numFmtId="0" fontId="2" fillId="0" borderId="0" xfId="0" applyFont="1" applyAlignment="1">
      <alignment vertical="center"/>
    </xf>
    <xf numFmtId="0" fontId="4" fillId="0" borderId="0" xfId="0" applyFont="1" applyAlignment="1">
      <alignment vertical="center"/>
    </xf>
    <xf numFmtId="0" fontId="4" fillId="0" borderId="1" xfId="0" applyFont="1" applyFill="1" applyBorder="1" applyAlignment="1">
      <alignment horizontal="center" vertical="center"/>
    </xf>
    <xf numFmtId="177" fontId="2" fillId="0" borderId="2" xfId="2" applyNumberFormat="1" applyFont="1" applyFill="1" applyBorder="1" applyAlignment="1">
      <alignment horizontal="center" vertical="center"/>
    </xf>
    <xf numFmtId="0" fontId="4" fillId="0" borderId="2" xfId="0" applyFont="1" applyFill="1" applyBorder="1" applyAlignment="1">
      <alignment vertical="center" textRotation="255"/>
    </xf>
    <xf numFmtId="0" fontId="4" fillId="0" borderId="2" xfId="0" applyFont="1" applyFill="1" applyBorder="1" applyAlignment="1">
      <alignment horizontal="center" vertical="center" textRotation="255"/>
    </xf>
    <xf numFmtId="0" fontId="4" fillId="0" borderId="2" xfId="0" applyFont="1" applyFill="1" applyBorder="1" applyAlignment="1">
      <alignment horizontal="center" vertical="top" wrapText="1"/>
    </xf>
    <xf numFmtId="0" fontId="4" fillId="4" borderId="2" xfId="0" applyFont="1" applyFill="1" applyBorder="1" applyAlignment="1">
      <alignment horizontal="left" vertical="center" wrapText="1"/>
    </xf>
    <xf numFmtId="0" fontId="0" fillId="0" borderId="3" xfId="0" applyFill="1" applyBorder="1"/>
    <xf numFmtId="0" fontId="0" fillId="0" borderId="4" xfId="0" applyFill="1" applyBorder="1"/>
    <xf numFmtId="0" fontId="4" fillId="2" borderId="2" xfId="0" applyFont="1" applyFill="1" applyBorder="1" applyAlignment="1">
      <alignment horizontal="left" vertical="center"/>
    </xf>
    <xf numFmtId="0" fontId="4" fillId="2" borderId="2" xfId="0" applyFont="1" applyFill="1" applyBorder="1" applyAlignment="1">
      <alignment horizontal="center" vertical="center"/>
    </xf>
    <xf numFmtId="0" fontId="14" fillId="0" borderId="4" xfId="4" applyFont="1" applyFill="1" applyBorder="1" applyAlignment="1">
      <alignment horizontal="left" vertical="top"/>
    </xf>
    <xf numFmtId="0" fontId="14" fillId="0" borderId="2" xfId="4" applyFont="1" applyFill="1" applyBorder="1" applyAlignment="1">
      <alignment horizontal="left" vertical="top" wrapText="1"/>
    </xf>
    <xf numFmtId="0" fontId="7" fillId="0" borderId="0" xfId="4" applyFont="1" applyFill="1" applyAlignment="1">
      <alignment horizontal="center" vertical="center"/>
    </xf>
    <xf numFmtId="0" fontId="14" fillId="4" borderId="2" xfId="4" applyFont="1" applyFill="1" applyBorder="1" applyAlignment="1">
      <alignment horizontal="center" vertical="top" wrapText="1"/>
    </xf>
    <xf numFmtId="0" fontId="14" fillId="0" borderId="2" xfId="4" applyFont="1" applyFill="1" applyBorder="1" applyAlignment="1">
      <alignment horizontal="left" vertical="center" wrapText="1"/>
    </xf>
    <xf numFmtId="0" fontId="14" fillId="0" borderId="3" xfId="4" applyFont="1" applyFill="1" applyBorder="1" applyAlignment="1">
      <alignment horizontal="left"/>
    </xf>
    <xf numFmtId="0" fontId="14" fillId="3" borderId="2" xfId="4" applyFont="1" applyFill="1" applyBorder="1" applyAlignment="1">
      <alignment horizontal="left" vertical="top" wrapText="1"/>
    </xf>
    <xf numFmtId="0" fontId="4" fillId="4" borderId="2" xfId="6" applyFont="1" applyFill="1" applyBorder="1" applyAlignment="1">
      <alignment horizontal="center" vertical="center"/>
    </xf>
    <xf numFmtId="0" fontId="4" fillId="4" borderId="2" xfId="6" applyFont="1" applyFill="1" applyBorder="1" applyAlignment="1">
      <alignment horizontal="left" vertical="center" wrapText="1"/>
    </xf>
    <xf numFmtId="0" fontId="4" fillId="4" borderId="2" xfId="6" applyFont="1" applyFill="1" applyBorder="1" applyAlignment="1">
      <alignment horizontal="left" vertical="center"/>
    </xf>
    <xf numFmtId="0" fontId="7" fillId="0" borderId="0" xfId="6" applyFont="1" applyFill="1" applyAlignment="1">
      <alignment horizontal="center" vertical="center"/>
    </xf>
    <xf numFmtId="0" fontId="14" fillId="0" borderId="1" xfId="6" applyFont="1" applyFill="1" applyBorder="1" applyAlignment="1">
      <alignment horizontal="center" vertical="center"/>
    </xf>
    <xf numFmtId="0" fontId="4" fillId="0" borderId="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0" fillId="2" borderId="36" xfId="0" applyFill="1" applyBorder="1" applyAlignment="1">
      <alignment horizontal="center" vertical="center" wrapText="1"/>
    </xf>
    <xf numFmtId="0" fontId="4" fillId="0" borderId="2" xfId="5" applyFont="1" applyFill="1" applyBorder="1" applyAlignment="1">
      <alignment horizontal="center" vertical="top" wrapText="1"/>
    </xf>
    <xf numFmtId="0" fontId="4" fillId="0" borderId="2" xfId="5" applyFont="1" applyFill="1" applyBorder="1" applyAlignment="1">
      <alignment vertical="top" wrapText="1"/>
    </xf>
    <xf numFmtId="0" fontId="4" fillId="0" borderId="0" xfId="5" applyFont="1" applyFill="1" applyAlignment="1">
      <alignment vertical="center" wrapText="1"/>
    </xf>
    <xf numFmtId="0" fontId="4" fillId="0" borderId="3" xfId="5" applyFont="1" applyFill="1" applyBorder="1" applyAlignment="1">
      <alignment vertical="top" wrapText="1"/>
    </xf>
    <xf numFmtId="0" fontId="4" fillId="0" borderId="4" xfId="5" applyFont="1" applyFill="1" applyBorder="1" applyAlignment="1">
      <alignment horizontal="center" vertical="top" wrapText="1"/>
    </xf>
    <xf numFmtId="0" fontId="4" fillId="0" borderId="2" xfId="5" applyFont="1" applyFill="1" applyBorder="1" applyAlignment="1">
      <alignment horizontal="center" vertical="center" wrapText="1"/>
    </xf>
    <xf numFmtId="0" fontId="0" fillId="4" borderId="13" xfId="0" applyFill="1" applyBorder="1"/>
    <xf numFmtId="0" fontId="4" fillId="4" borderId="2" xfId="5" applyFont="1" applyFill="1" applyBorder="1" applyAlignment="1">
      <alignment horizontal="center" vertical="top" wrapText="1"/>
    </xf>
    <xf numFmtId="0" fontId="4" fillId="0" borderId="0" xfId="0" applyFont="1" applyAlignment="1">
      <alignment horizontal="justify" vertical="center"/>
    </xf>
    <xf numFmtId="0" fontId="4" fillId="0" borderId="6" xfId="5" applyFont="1" applyFill="1" applyBorder="1" applyAlignment="1">
      <alignment vertical="center" wrapText="1"/>
    </xf>
    <xf numFmtId="0" fontId="5" fillId="0" borderId="0" xfId="0" applyFont="1" applyAlignment="1">
      <alignment horizontal="justify" vertical="center"/>
    </xf>
    <xf numFmtId="0" fontId="4" fillId="0" borderId="0" xfId="5" applyFont="1" applyFill="1" applyAlignment="1">
      <alignment horizontal="left" vertical="center"/>
    </xf>
    <xf numFmtId="0" fontId="4" fillId="2" borderId="2" xfId="5" applyFont="1" applyFill="1" applyBorder="1" applyAlignment="1">
      <alignment horizontal="center" vertical="center" wrapText="1"/>
    </xf>
    <xf numFmtId="0" fontId="4" fillId="0" borderId="2" xfId="5" applyFont="1" applyFill="1" applyBorder="1" applyAlignment="1">
      <alignment horizontal="right" vertical="center" wrapText="1"/>
    </xf>
    <xf numFmtId="0" fontId="4" fillId="0" borderId="6" xfId="5" applyFont="1" applyFill="1" applyBorder="1" applyAlignment="1">
      <alignment horizontal="left" vertical="top" wrapText="1"/>
    </xf>
    <xf numFmtId="0" fontId="4" fillId="0" borderId="0" xfId="5" applyFont="1" applyFill="1" applyAlignment="1">
      <alignment horizontal="left" vertical="top" wrapText="1"/>
    </xf>
    <xf numFmtId="0" fontId="4" fillId="4" borderId="2" xfId="5" applyFont="1" applyFill="1" applyBorder="1" applyAlignment="1">
      <alignment horizontal="center" vertical="center" wrapText="1"/>
    </xf>
    <xf numFmtId="0" fontId="4" fillId="4" borderId="2" xfId="5" applyFont="1" applyFill="1" applyBorder="1" applyAlignment="1">
      <alignment horizontal="center" vertical="center" textRotation="255" wrapText="1"/>
    </xf>
    <xf numFmtId="0" fontId="11" fillId="4" borderId="2" xfId="5" applyFont="1" applyFill="1" applyBorder="1" applyAlignment="1">
      <alignment horizontal="center" vertical="center" wrapText="1"/>
    </xf>
    <xf numFmtId="0" fontId="5" fillId="0" borderId="0" xfId="5" applyFont="1" applyFill="1" applyAlignment="1">
      <alignment horizontal="left" vertical="center" wrapText="1"/>
    </xf>
    <xf numFmtId="0" fontId="4" fillId="4" borderId="4" xfId="5" applyFont="1" applyFill="1" applyBorder="1" applyAlignment="1">
      <alignment horizontal="center" vertical="center" wrapText="1"/>
    </xf>
    <xf numFmtId="0" fontId="4" fillId="4" borderId="3" xfId="5" applyFont="1" applyFill="1" applyBorder="1" applyAlignment="1">
      <alignment horizontal="center" vertical="center" wrapText="1"/>
    </xf>
    <xf numFmtId="0" fontId="4" fillId="0" borderId="36" xfId="0" applyFont="1" applyBorder="1" applyAlignment="1">
      <alignment horizontal="left" vertical="top" wrapText="1"/>
    </xf>
    <xf numFmtId="0" fontId="0" fillId="0" borderId="21" xfId="0" applyBorder="1" applyAlignment="1">
      <alignment horizontal="left" vertical="top" wrapText="1"/>
    </xf>
    <xf numFmtId="0" fontId="4" fillId="3" borderId="20" xfId="0" applyFont="1" applyFill="1" applyBorder="1" applyAlignment="1">
      <alignment horizontal="center" vertical="center" wrapText="1"/>
    </xf>
    <xf numFmtId="0" fontId="0" fillId="3" borderId="20" xfId="0" applyFill="1" applyBorder="1" applyAlignment="1">
      <alignment horizontal="center" vertical="center" wrapText="1"/>
    </xf>
    <xf numFmtId="0" fontId="4" fillId="2" borderId="45" xfId="0" applyFont="1" applyFill="1" applyBorder="1" applyAlignment="1">
      <alignment horizontal="center" vertical="top" wrapText="1"/>
    </xf>
    <xf numFmtId="0" fontId="0" fillId="0" borderId="10" xfId="0" applyBorder="1" applyAlignment="1">
      <alignment horizontal="center" vertical="top" wrapText="1"/>
    </xf>
    <xf numFmtId="0" fontId="5" fillId="0" borderId="38" xfId="0" applyFont="1" applyBorder="1" applyAlignment="1">
      <alignment horizontal="center" vertical="center" wrapText="1"/>
    </xf>
    <xf numFmtId="0" fontId="0" fillId="0" borderId="37" xfId="0" applyBorder="1" applyAlignment="1">
      <alignment horizontal="center" vertical="center"/>
    </xf>
    <xf numFmtId="0" fontId="0" fillId="0" borderId="26" xfId="0" applyBorder="1" applyAlignment="1">
      <alignment horizontal="center" vertical="center"/>
    </xf>
    <xf numFmtId="0" fontId="5" fillId="0" borderId="31" xfId="0" applyFont="1" applyBorder="1" applyAlignment="1">
      <alignment horizontal="center" vertical="center" wrapText="1"/>
    </xf>
    <xf numFmtId="0" fontId="0" fillId="0" borderId="37" xfId="0" applyBorder="1" applyAlignment="1">
      <alignment horizontal="center" vertical="center" wrapText="1"/>
    </xf>
    <xf numFmtId="0" fontId="0" fillId="0" borderId="26" xfId="0" applyBorder="1" applyAlignment="1">
      <alignment horizontal="center" vertical="center" wrapText="1"/>
    </xf>
    <xf numFmtId="0" fontId="4" fillId="0" borderId="7" xfId="0" applyFont="1" applyBorder="1" applyAlignment="1">
      <alignment horizontal="left" vertical="top" wrapText="1"/>
    </xf>
    <xf numFmtId="0" fontId="0" fillId="0" borderId="10" xfId="0" applyBorder="1" applyAlignment="1">
      <alignment horizontal="left" vertical="top" wrapText="1"/>
    </xf>
    <xf numFmtId="0" fontId="4" fillId="0" borderId="44" xfId="0" applyFont="1" applyBorder="1" applyAlignment="1">
      <alignment horizontal="left" vertical="top" wrapText="1"/>
    </xf>
    <xf numFmtId="0" fontId="0" fillId="0" borderId="43" xfId="0" applyBorder="1" applyAlignment="1">
      <alignment horizontal="left" vertical="top" wrapText="1"/>
    </xf>
    <xf numFmtId="0" fontId="4" fillId="0" borderId="14" xfId="0" applyFont="1" applyBorder="1" applyAlignment="1">
      <alignment horizontal="left" vertical="top" wrapText="1"/>
    </xf>
    <xf numFmtId="0" fontId="0" fillId="0" borderId="39" xfId="0" applyBorder="1" applyAlignment="1">
      <alignment horizontal="left" vertical="top" wrapText="1"/>
    </xf>
    <xf numFmtId="0" fontId="4" fillId="0" borderId="36" xfId="0" applyFont="1" applyBorder="1" applyAlignment="1"/>
    <xf numFmtId="0" fontId="0" fillId="0" borderId="21" xfId="0" applyBorder="1" applyAlignment="1"/>
    <xf numFmtId="0" fontId="4" fillId="0" borderId="42" xfId="0" applyFont="1" applyBorder="1" applyAlignment="1">
      <alignment horizontal="left" vertical="top" wrapText="1"/>
    </xf>
    <xf numFmtId="0" fontId="0" fillId="0" borderId="41" xfId="0" applyBorder="1" applyAlignment="1">
      <alignment horizontal="left" vertical="top" wrapText="1"/>
    </xf>
    <xf numFmtId="0" fontId="0" fillId="0" borderId="40" xfId="0" applyBorder="1" applyAlignment="1">
      <alignment horizontal="left" vertical="top" wrapText="1"/>
    </xf>
    <xf numFmtId="180" fontId="2" fillId="0" borderId="2" xfId="7" applyNumberFormat="1" applyFont="1" applyFill="1" applyBorder="1" applyAlignment="1">
      <alignment vertical="center" wrapText="1"/>
    </xf>
    <xf numFmtId="0" fontId="40" fillId="0" borderId="24" xfId="0" applyFont="1" applyBorder="1" applyAlignment="1" applyProtection="1">
      <alignment horizontal="left" vertical="center"/>
    </xf>
    <xf numFmtId="0" fontId="4" fillId="0" borderId="2" xfId="7" applyFont="1" applyFill="1" applyBorder="1" applyAlignment="1">
      <alignment horizontal="left" vertical="center" wrapText="1"/>
    </xf>
    <xf numFmtId="0" fontId="4" fillId="2" borderId="2" xfId="7" applyFont="1" applyFill="1" applyBorder="1" applyAlignment="1">
      <alignment horizontal="center" vertical="center" wrapText="1"/>
    </xf>
    <xf numFmtId="0" fontId="0" fillId="0" borderId="16" xfId="0" applyFill="1" applyBorder="1"/>
    <xf numFmtId="0" fontId="0" fillId="0" borderId="0" xfId="0" applyFill="1"/>
    <xf numFmtId="0" fontId="7" fillId="0" borderId="0" xfId="7" applyFont="1" applyFill="1" applyAlignment="1">
      <alignment horizontal="center" vertical="center"/>
    </xf>
    <xf numFmtId="0" fontId="4" fillId="0" borderId="1" xfId="7" applyFont="1" applyFill="1" applyBorder="1" applyAlignment="1">
      <alignment horizontal="center" vertical="center"/>
    </xf>
    <xf numFmtId="0" fontId="4" fillId="2" borderId="15" xfId="7" applyFont="1" applyFill="1" applyBorder="1" applyAlignment="1">
      <alignment horizontal="center" vertical="center" wrapText="1"/>
    </xf>
    <xf numFmtId="0" fontId="14" fillId="2" borderId="2" xfId="7" applyFont="1" applyFill="1" applyBorder="1" applyAlignment="1">
      <alignment horizontal="center" vertical="top" wrapText="1"/>
    </xf>
    <xf numFmtId="0" fontId="14" fillId="0" borderId="2" xfId="7" applyFont="1" applyFill="1" applyBorder="1" applyAlignment="1">
      <alignment horizontal="center" vertical="top" wrapText="1"/>
    </xf>
    <xf numFmtId="0" fontId="14" fillId="0" borderId="4" xfId="7" applyFont="1" applyFill="1" applyBorder="1" applyAlignment="1">
      <alignment horizontal="left" vertical="top" wrapText="1"/>
    </xf>
    <xf numFmtId="0" fontId="4" fillId="0" borderId="2" xfId="7" applyFont="1" applyFill="1" applyBorder="1" applyAlignment="1">
      <alignment horizontal="center" vertical="center" wrapText="1"/>
    </xf>
    <xf numFmtId="0" fontId="4" fillId="0" borderId="2" xfId="7" applyFont="1" applyFill="1" applyBorder="1" applyAlignment="1">
      <alignment horizontal="right" vertical="center" wrapText="1"/>
    </xf>
    <xf numFmtId="0" fontId="22" fillId="0" borderId="3" xfId="7" applyFont="1" applyFill="1" applyBorder="1" applyAlignment="1">
      <alignment vertical="top" wrapText="1"/>
    </xf>
    <xf numFmtId="0" fontId="22" fillId="0" borderId="4" xfId="7" applyFont="1" applyFill="1" applyBorder="1" applyAlignment="1">
      <alignment horizontal="left" vertical="top" wrapText="1"/>
    </xf>
    <xf numFmtId="0" fontId="4" fillId="0" borderId="2" xfId="7" applyFont="1" applyFill="1" applyBorder="1" applyAlignment="1">
      <alignment horizontal="left" vertical="top" wrapText="1"/>
    </xf>
    <xf numFmtId="0" fontId="4" fillId="4" borderId="3" xfId="7" applyFont="1" applyFill="1" applyBorder="1" applyAlignment="1">
      <alignment horizontal="center" vertical="center" wrapText="1"/>
    </xf>
    <xf numFmtId="0" fontId="4" fillId="4" borderId="2" xfId="7" applyFont="1" applyFill="1" applyBorder="1" applyAlignment="1">
      <alignment horizontal="center" vertical="center" wrapText="1"/>
    </xf>
    <xf numFmtId="0" fontId="4" fillId="4" borderId="4" xfId="7" applyFont="1" applyFill="1" applyBorder="1" applyAlignment="1">
      <alignment horizontal="center" vertical="center" shrinkToFit="1"/>
    </xf>
    <xf numFmtId="0" fontId="11" fillId="4" borderId="2" xfId="7" applyFont="1" applyFill="1" applyBorder="1" applyAlignment="1">
      <alignment horizontal="center" vertical="center" shrinkToFit="1"/>
    </xf>
    <xf numFmtId="0" fontId="4" fillId="4" borderId="2" xfId="7" applyFont="1" applyFill="1" applyBorder="1" applyAlignment="1">
      <alignment horizontal="center" vertical="center" shrinkToFit="1"/>
    </xf>
    <xf numFmtId="0" fontId="11" fillId="4" borderId="2" xfId="7" applyFont="1" applyFill="1" applyBorder="1" applyAlignment="1">
      <alignment horizontal="center" vertical="center" readingOrder="1"/>
    </xf>
    <xf numFmtId="0" fontId="4" fillId="4" borderId="2" xfId="7" applyFont="1" applyFill="1" applyBorder="1" applyAlignment="1">
      <alignment horizontal="center" vertical="center" wrapText="1" shrinkToFit="1"/>
    </xf>
    <xf numFmtId="0" fontId="11" fillId="4" borderId="2" xfId="7" applyFont="1" applyFill="1" applyBorder="1" applyAlignment="1">
      <alignment horizontal="center" vertical="center" wrapText="1"/>
    </xf>
    <xf numFmtId="0" fontId="4" fillId="2" borderId="3" xfId="7" applyFont="1" applyFill="1" applyBorder="1" applyAlignment="1">
      <alignment horizontal="center" vertical="center" wrapText="1"/>
    </xf>
    <xf numFmtId="0" fontId="4" fillId="2" borderId="4" xfId="7" applyFont="1" applyFill="1" applyBorder="1" applyAlignment="1">
      <alignment horizontal="center" vertical="center" shrinkToFit="1"/>
    </xf>
    <xf numFmtId="0" fontId="11" fillId="2" borderId="2" xfId="7" applyFont="1" applyFill="1" applyBorder="1" applyAlignment="1">
      <alignment horizontal="center" vertical="center" shrinkToFit="1"/>
    </xf>
    <xf numFmtId="0" fontId="4" fillId="2" borderId="2" xfId="7" applyFont="1" applyFill="1" applyBorder="1" applyAlignment="1">
      <alignment horizontal="center" vertical="center" shrinkToFit="1"/>
    </xf>
    <xf numFmtId="0" fontId="11" fillId="2" borderId="2" xfId="7" applyFont="1" applyFill="1" applyBorder="1" applyAlignment="1">
      <alignment horizontal="center" vertical="center" readingOrder="1"/>
    </xf>
    <xf numFmtId="0" fontId="4" fillId="2" borderId="2" xfId="7" applyFont="1" applyFill="1" applyBorder="1" applyAlignment="1">
      <alignment horizontal="center" vertical="center" wrapText="1" shrinkToFit="1"/>
    </xf>
    <xf numFmtId="0" fontId="11" fillId="2" borderId="2" xfId="7" applyFont="1" applyFill="1" applyBorder="1" applyAlignment="1">
      <alignment horizontal="center" vertical="center" wrapText="1"/>
    </xf>
    <xf numFmtId="0" fontId="0" fillId="0" borderId="20" xfId="0" applyFill="1" applyBorder="1" applyAlignment="1">
      <alignment horizontal="center"/>
    </xf>
    <xf numFmtId="0" fontId="12" fillId="0" borderId="2" xfId="7" applyFont="1" applyFill="1" applyBorder="1" applyAlignment="1">
      <alignment horizontal="left" vertical="top" wrapText="1"/>
    </xf>
    <xf numFmtId="0" fontId="4" fillId="4" borderId="20" xfId="7" applyFont="1" applyFill="1" applyBorder="1" applyAlignment="1">
      <alignment horizontal="justify" vertical="center" wrapText="1"/>
    </xf>
    <xf numFmtId="0" fontId="0" fillId="4" borderId="20" xfId="0" applyFill="1" applyBorder="1"/>
    <xf numFmtId="0" fontId="12" fillId="4" borderId="2" xfId="7" applyFont="1" applyFill="1" applyBorder="1" applyAlignment="1">
      <alignment horizontal="center" vertical="center" wrapText="1"/>
    </xf>
    <xf numFmtId="0" fontId="22" fillId="4" borderId="7" xfId="7" applyFont="1" applyFill="1" applyBorder="1" applyAlignment="1">
      <alignment horizontal="justify" vertical="center" wrapText="1"/>
    </xf>
    <xf numFmtId="0" fontId="4" fillId="4" borderId="2" xfId="7" applyFont="1" applyFill="1" applyBorder="1" applyAlignment="1">
      <alignment horizontal="justify" vertical="center" wrapText="1"/>
    </xf>
    <xf numFmtId="0" fontId="11" fillId="4" borderId="18" xfId="7" applyFont="1" applyFill="1" applyBorder="1" applyAlignment="1">
      <alignment horizontal="center" vertical="center" shrinkToFit="1"/>
    </xf>
    <xf numFmtId="0" fontId="22" fillId="4" borderId="18" xfId="7" applyFont="1" applyFill="1" applyBorder="1" applyAlignment="1">
      <alignment horizontal="justify" vertical="center" wrapText="1"/>
    </xf>
    <xf numFmtId="0" fontId="4" fillId="4" borderId="18" xfId="7" applyFont="1" applyFill="1" applyBorder="1" applyAlignment="1">
      <alignment horizontal="center" vertical="center" shrinkToFit="1"/>
    </xf>
    <xf numFmtId="0" fontId="4" fillId="4" borderId="17" xfId="7" applyFont="1" applyFill="1" applyBorder="1" applyAlignment="1">
      <alignment horizontal="center" vertical="center" shrinkToFit="1"/>
    </xf>
    <xf numFmtId="0" fontId="4" fillId="4" borderId="17" xfId="7" applyFont="1" applyFill="1" applyBorder="1" applyAlignment="1">
      <alignment horizontal="center" vertical="center" wrapText="1"/>
    </xf>
    <xf numFmtId="0" fontId="26" fillId="4" borderId="2" xfId="7" applyFont="1" applyFill="1" applyBorder="1" applyAlignment="1">
      <alignment horizontal="center" vertical="top" wrapText="1"/>
    </xf>
    <xf numFmtId="0" fontId="2" fillId="0" borderId="2" xfId="7" applyFont="1" applyFill="1" applyBorder="1" applyAlignment="1">
      <alignment horizontal="center" vertical="center" wrapText="1"/>
    </xf>
    <xf numFmtId="0" fontId="4" fillId="0" borderId="0" xfId="7" applyFont="1" applyFill="1" applyAlignment="1">
      <alignment horizontal="left" vertical="center" wrapText="1"/>
    </xf>
    <xf numFmtId="0" fontId="7" fillId="0" borderId="0" xfId="0" applyFont="1" applyAlignment="1">
      <alignment horizontal="left" vertical="center"/>
    </xf>
    <xf numFmtId="0" fontId="16" fillId="0" borderId="0" xfId="0" applyFont="1" applyAlignment="1">
      <alignment wrapText="1"/>
    </xf>
    <xf numFmtId="0" fontId="14" fillId="0" borderId="2" xfId="0" applyFont="1" applyFill="1" applyBorder="1" applyAlignment="1" applyProtection="1">
      <alignment horizontal="center" vertical="center" textRotation="255"/>
    </xf>
    <xf numFmtId="0" fontId="14" fillId="0" borderId="1" xfId="0" applyFont="1" applyFill="1" applyBorder="1" applyAlignment="1">
      <alignment horizontal="center" vertical="center"/>
    </xf>
    <xf numFmtId="0" fontId="14" fillId="2" borderId="2" xfId="0" applyFont="1" applyFill="1" applyBorder="1" applyAlignment="1" applyProtection="1">
      <alignment horizontal="center" vertical="center"/>
    </xf>
    <xf numFmtId="58" fontId="14" fillId="2" borderId="2" xfId="0" applyNumberFormat="1" applyFont="1" applyFill="1" applyBorder="1" applyAlignment="1" applyProtection="1">
      <alignment horizontal="center" vertical="center"/>
    </xf>
    <xf numFmtId="178" fontId="14" fillId="0" borderId="2" xfId="1" applyNumberFormat="1" applyFont="1" applyFill="1" applyBorder="1" applyAlignment="1">
      <alignment horizontal="right" vertical="center"/>
    </xf>
    <xf numFmtId="0" fontId="5" fillId="4" borderId="36" xfId="0" applyFont="1" applyFill="1" applyBorder="1" applyAlignment="1">
      <alignment horizontal="left" vertical="top" wrapText="1"/>
    </xf>
    <xf numFmtId="0" fontId="0" fillId="0" borderId="21" xfId="0" applyBorder="1" applyAlignment="1">
      <alignment vertical="top" wrapText="1"/>
    </xf>
    <xf numFmtId="0" fontId="4" fillId="0" borderId="20" xfId="3" applyFont="1" applyFill="1" applyBorder="1" applyAlignment="1">
      <alignment vertical="center" shrinkToFit="1"/>
    </xf>
    <xf numFmtId="0" fontId="0" fillId="0" borderId="20" xfId="0" applyBorder="1" applyAlignment="1">
      <alignment vertical="center" shrinkToFit="1"/>
    </xf>
    <xf numFmtId="0" fontId="4" fillId="2" borderId="7" xfId="3"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0" xfId="3" applyFont="1" applyFill="1" applyBorder="1" applyAlignment="1">
      <alignment horizontal="center" vertical="center" wrapText="1"/>
    </xf>
    <xf numFmtId="0" fontId="4" fillId="0" borderId="1" xfId="3" applyFont="1" applyFill="1" applyBorder="1" applyAlignment="1">
      <alignment horizontal="center" vertical="center"/>
    </xf>
    <xf numFmtId="0" fontId="4" fillId="2" borderId="2" xfId="3" applyFont="1" applyFill="1" applyBorder="1" applyAlignment="1">
      <alignment horizontal="center" vertical="center"/>
    </xf>
    <xf numFmtId="0" fontId="4" fillId="2" borderId="2" xfId="3" applyFont="1" applyFill="1" applyBorder="1" applyAlignment="1">
      <alignment horizontal="center" vertical="center" wrapText="1"/>
    </xf>
    <xf numFmtId="0" fontId="4" fillId="2" borderId="14" xfId="3" applyFont="1" applyFill="1" applyBorder="1" applyAlignment="1">
      <alignment horizontal="center" vertical="center" shrinkToFit="1"/>
    </xf>
    <xf numFmtId="0" fontId="0" fillId="2" borderId="6" xfId="0" applyFill="1" applyBorder="1" applyAlignment="1">
      <alignment horizontal="center" vertical="center" shrinkToFit="1"/>
    </xf>
    <xf numFmtId="0" fontId="0" fillId="2" borderId="11" xfId="0" applyFill="1" applyBorder="1" applyAlignment="1">
      <alignment horizontal="center" vertical="center" shrinkToFit="1"/>
    </xf>
    <xf numFmtId="0" fontId="4" fillId="0" borderId="2" xfId="6" applyFont="1" applyFill="1" applyBorder="1" applyAlignment="1">
      <alignment horizontal="left" vertical="center" wrapText="1"/>
    </xf>
    <xf numFmtId="0" fontId="4" fillId="0" borderId="2" xfId="6" applyFont="1" applyFill="1" applyBorder="1" applyAlignment="1">
      <alignment horizontal="center" vertical="center" wrapText="1"/>
    </xf>
    <xf numFmtId="0" fontId="14" fillId="4" borderId="2" xfId="6" applyFont="1" applyFill="1" applyBorder="1" applyAlignment="1">
      <alignment horizontal="center" vertical="center" wrapText="1"/>
    </xf>
    <xf numFmtId="0" fontId="14" fillId="4" borderId="2" xfId="6" applyFont="1" applyFill="1" applyBorder="1" applyAlignment="1">
      <alignment horizontal="left" vertical="center" wrapText="1"/>
    </xf>
    <xf numFmtId="0" fontId="14" fillId="0" borderId="6" xfId="0" applyFont="1" applyFill="1" applyBorder="1" applyAlignment="1">
      <alignment horizontal="left" vertical="top" wrapText="1"/>
    </xf>
    <xf numFmtId="0" fontId="14" fillId="0" borderId="0" xfId="0" applyFont="1" applyAlignment="1">
      <alignment horizontal="left" vertical="top" wrapText="1"/>
    </xf>
    <xf numFmtId="0" fontId="3" fillId="0" borderId="2" xfId="0" applyFont="1" applyFill="1" applyBorder="1" applyAlignment="1">
      <alignment horizontal="center" vertical="center" wrapText="1"/>
    </xf>
    <xf numFmtId="0" fontId="33" fillId="0" borderId="0" xfId="0" applyFont="1" applyAlignment="1">
      <alignment horizontal="center" vertical="center"/>
    </xf>
    <xf numFmtId="0" fontId="3" fillId="0" borderId="1" xfId="0" applyFont="1" applyFill="1" applyBorder="1" applyAlignment="1">
      <alignment horizontal="right"/>
    </xf>
    <xf numFmtId="0" fontId="4" fillId="0" borderId="20" xfId="0" applyFont="1" applyFill="1" applyBorder="1" applyAlignment="1">
      <alignment horizontal="center" vertical="center" wrapText="1"/>
    </xf>
    <xf numFmtId="0" fontId="0" fillId="0" borderId="20" xfId="0" applyBorder="1" applyAlignment="1">
      <alignment horizontal="center" vertical="center" wrapText="1"/>
    </xf>
    <xf numFmtId="0" fontId="4" fillId="0" borderId="31" xfId="0" applyFont="1" applyBorder="1" applyAlignment="1">
      <alignment vertical="top" wrapText="1"/>
    </xf>
    <xf numFmtId="0" fontId="0" fillId="0" borderId="26" xfId="0" applyBorder="1" applyAlignment="1">
      <alignment vertical="top" wrapText="1"/>
    </xf>
    <xf numFmtId="0" fontId="4" fillId="0" borderId="31" xfId="0" applyFont="1" applyBorder="1" applyAlignment="1">
      <alignment horizontal="left" vertical="top" wrapText="1"/>
    </xf>
    <xf numFmtId="0" fontId="7" fillId="0" borderId="0" xfId="5" applyFont="1" applyFill="1" applyAlignment="1">
      <alignment vertical="center"/>
    </xf>
    <xf numFmtId="0" fontId="0" fillId="0" borderId="0" xfId="0" applyAlignment="1">
      <alignment vertical="center"/>
    </xf>
    <xf numFmtId="0" fontId="4" fillId="2" borderId="34" xfId="5" applyFont="1" applyFill="1" applyBorder="1" applyAlignment="1">
      <alignment horizontal="center" vertical="center" wrapText="1"/>
    </xf>
    <xf numFmtId="0" fontId="0" fillId="2" borderId="30" xfId="0" applyFill="1" applyBorder="1" applyAlignment="1">
      <alignment vertical="center" wrapText="1"/>
    </xf>
    <xf numFmtId="0" fontId="4" fillId="2" borderId="33" xfId="5" applyFont="1" applyFill="1" applyBorder="1" applyAlignment="1">
      <alignment horizontal="center" vertical="center" wrapText="1"/>
    </xf>
    <xf numFmtId="0" fontId="0" fillId="2" borderId="24" xfId="0" applyFill="1" applyBorder="1" applyAlignment="1">
      <alignment horizontal="center" vertical="center"/>
    </xf>
    <xf numFmtId="0" fontId="0" fillId="2" borderId="32" xfId="0" applyFill="1" applyBorder="1" applyAlignment="1">
      <alignment horizontal="center" vertical="center"/>
    </xf>
    <xf numFmtId="0" fontId="0" fillId="2" borderId="29" xfId="0" applyFill="1" applyBorder="1" applyAlignment="1">
      <alignment horizontal="center" vertical="center"/>
    </xf>
    <xf numFmtId="0" fontId="0" fillId="2" borderId="28" xfId="0" applyFill="1" applyBorder="1" applyAlignment="1">
      <alignment horizontal="center" vertical="center"/>
    </xf>
    <xf numFmtId="0" fontId="0" fillId="2" borderId="27" xfId="0" applyFill="1" applyBorder="1" applyAlignment="1">
      <alignment horizontal="center" vertical="center"/>
    </xf>
    <xf numFmtId="177" fontId="2" fillId="0" borderId="3" xfId="2" applyNumberFormat="1" applyFont="1" applyBorder="1" applyAlignment="1">
      <alignment horizontal="center" vertical="top" wrapText="1"/>
    </xf>
    <xf numFmtId="0" fontId="0" fillId="0" borderId="12" xfId="0" applyBorder="1" applyAlignment="1">
      <alignment horizontal="center" vertical="top" wrapText="1"/>
    </xf>
    <xf numFmtId="0" fontId="0" fillId="0" borderId="4" xfId="0" applyBorder="1" applyAlignment="1">
      <alignment horizontal="center" vertical="top" wrapText="1"/>
    </xf>
    <xf numFmtId="0" fontId="4" fillId="2" borderId="31" xfId="5" applyFont="1" applyFill="1" applyBorder="1" applyAlignment="1">
      <alignment horizontal="center" vertical="center" wrapText="1"/>
    </xf>
    <xf numFmtId="0" fontId="0" fillId="2" borderId="26" xfId="0" applyFill="1" applyBorder="1" applyAlignment="1">
      <alignment horizontal="center" vertical="center" wrapText="1"/>
    </xf>
    <xf numFmtId="0" fontId="4" fillId="0" borderId="25" xfId="5" applyFont="1" applyFill="1" applyBorder="1" applyAlignment="1">
      <alignment horizontal="justify" vertical="top" wrapText="1"/>
    </xf>
    <xf numFmtId="0" fontId="0" fillId="0" borderId="24" xfId="0" applyBorder="1" applyAlignment="1">
      <alignment vertical="top" wrapText="1"/>
    </xf>
    <xf numFmtId="0" fontId="0" fillId="0" borderId="23" xfId="0" applyBorder="1" applyAlignment="1">
      <alignment vertical="top" wrapText="1"/>
    </xf>
    <xf numFmtId="0" fontId="0" fillId="0" borderId="16" xfId="0" applyBorder="1" applyAlignment="1">
      <alignment vertical="top" wrapText="1"/>
    </xf>
    <xf numFmtId="0" fontId="0" fillId="0" borderId="0" xfId="0" applyAlignment="1">
      <alignment vertical="top" wrapText="1"/>
    </xf>
    <xf numFmtId="0" fontId="0" fillId="0" borderId="19" xfId="0" applyBorder="1" applyAlignment="1">
      <alignment vertical="top" wrapText="1"/>
    </xf>
    <xf numFmtId="0" fontId="0" fillId="0" borderId="8" xfId="0" applyBorder="1" applyAlignment="1">
      <alignment vertical="top" wrapText="1"/>
    </xf>
    <xf numFmtId="0" fontId="0" fillId="0" borderId="1" xfId="0" applyBorder="1" applyAlignment="1">
      <alignment vertical="top" wrapText="1"/>
    </xf>
    <xf numFmtId="0" fontId="0" fillId="0" borderId="9" xfId="0" applyBorder="1" applyAlignment="1">
      <alignment vertical="top" wrapText="1"/>
    </xf>
    <xf numFmtId="0" fontId="4" fillId="0" borderId="14" xfId="5" applyFont="1" applyFill="1" applyBorder="1" applyAlignment="1">
      <alignment vertical="top" wrapText="1"/>
    </xf>
    <xf numFmtId="0" fontId="4" fillId="0" borderId="6" xfId="5" applyFont="1" applyFill="1" applyBorder="1" applyAlignment="1">
      <alignment vertical="top" wrapText="1"/>
    </xf>
    <xf numFmtId="0" fontId="4" fillId="0" borderId="11" xfId="5" applyFont="1" applyFill="1" applyBorder="1" applyAlignment="1">
      <alignment vertical="top" wrapText="1"/>
    </xf>
    <xf numFmtId="0" fontId="4" fillId="0" borderId="0" xfId="0" applyFont="1" applyBorder="1" applyAlignment="1">
      <alignment horizontal="right" vertical="center"/>
    </xf>
    <xf numFmtId="0" fontId="0" fillId="0" borderId="0" xfId="0" applyAlignment="1">
      <alignment horizontal="right"/>
    </xf>
    <xf numFmtId="0" fontId="4" fillId="0" borderId="22" xfId="5" applyFont="1" applyFill="1" applyBorder="1" applyAlignment="1">
      <alignment vertical="top" wrapText="1"/>
    </xf>
    <xf numFmtId="0" fontId="0" fillId="0" borderId="12" xfId="0" applyBorder="1" applyAlignment="1">
      <alignment vertical="top" wrapText="1"/>
    </xf>
    <xf numFmtId="0" fontId="0" fillId="0" borderId="4" xfId="0" applyBorder="1" applyAlignment="1">
      <alignment vertical="top" wrapText="1"/>
    </xf>
    <xf numFmtId="0" fontId="4" fillId="0" borderId="3" xfId="5" applyFont="1" applyFill="1" applyBorder="1" applyAlignment="1">
      <alignment horizontal="center" vertical="center" wrapText="1"/>
    </xf>
    <xf numFmtId="0" fontId="4" fillId="0" borderId="12" xfId="5" applyFont="1" applyFill="1" applyBorder="1" applyAlignment="1">
      <alignment horizontal="center" vertical="center" wrapText="1"/>
    </xf>
    <xf numFmtId="0" fontId="4" fillId="0" borderId="4" xfId="5" applyFont="1" applyFill="1" applyBorder="1" applyAlignment="1">
      <alignment horizontal="center" vertical="center" wrapText="1"/>
    </xf>
    <xf numFmtId="0" fontId="0" fillId="0" borderId="0" xfId="0" applyBorder="1" applyAlignment="1">
      <alignment vertical="top" wrapText="1"/>
    </xf>
    <xf numFmtId="0" fontId="4" fillId="2" borderId="3" xfId="5" applyFont="1" applyFill="1" applyBorder="1" applyAlignment="1">
      <alignment horizontal="center" vertical="center" wrapText="1"/>
    </xf>
    <xf numFmtId="0" fontId="4" fillId="2" borderId="35" xfId="5" applyFont="1" applyFill="1" applyBorder="1" applyAlignment="1">
      <alignment horizontal="center" vertical="center" wrapText="1"/>
    </xf>
    <xf numFmtId="0" fontId="7" fillId="0" borderId="0" xfId="3" applyFont="1" applyFill="1" applyAlignment="1">
      <alignment horizontal="left" vertical="center"/>
    </xf>
    <xf numFmtId="0" fontId="0" fillId="0" borderId="0" xfId="0" applyAlignment="1">
      <alignment horizontal="left" vertical="center"/>
    </xf>
    <xf numFmtId="0" fontId="4" fillId="4" borderId="2" xfId="7" applyFont="1" applyFill="1" applyBorder="1" applyAlignment="1">
      <alignment horizontal="center" vertical="center" textRotation="2"/>
    </xf>
    <xf numFmtId="0" fontId="4" fillId="4" borderId="4" xfId="7" applyFont="1" applyFill="1" applyBorder="1" applyAlignment="1">
      <alignment horizontal="center" vertical="center" wrapText="1"/>
    </xf>
  </cellXfs>
  <cellStyles count="9">
    <cellStyle name="一般" xfId="0" builtinId="0" customBuiltin="1"/>
    <cellStyle name="一般_內管工作底稿" xfId="3"/>
    <cellStyle name="一般_存款工作底稿" xfId="4"/>
    <cellStyle name="一般_放款工作底稿" xfId="5"/>
    <cellStyle name="一般_會計工作底稿" xfId="6"/>
    <cellStyle name="一般_逾放工作底稿" xfId="7"/>
    <cellStyle name="千分位" xfId="1" builtinId="3" customBuiltin="1"/>
    <cellStyle name="百分比" xfId="2" builtinId="5" customBuiltin="1"/>
    <cellStyle name="百分比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oneCellAnchor>
    <xdr:from>
      <xdr:col>12</xdr:col>
      <xdr:colOff>504821</xdr:colOff>
      <xdr:row>7</xdr:row>
      <xdr:rowOff>99056</xdr:rowOff>
    </xdr:from>
    <xdr:ext cx="34290" cy="76196"/>
    <xdr:sp macro="" textlink="">
      <xdr:nvSpPr>
        <xdr:cNvPr id="2" name="Rectangle 1"/>
        <xdr:cNvSpPr/>
      </xdr:nvSpPr>
      <xdr:spPr>
        <a:xfrm>
          <a:off x="11736701" y="1882136"/>
          <a:ext cx="34290" cy="76196"/>
        </a:xfrm>
        <a:prstGeom prst="rect">
          <a:avLst/>
        </a:prstGeom>
        <a:noFill/>
        <a:ln>
          <a:noFill/>
          <a:prstDash val="solid"/>
        </a:ln>
      </xdr:spPr>
      <xdr:txBody>
        <a:bodyPr vert="eaVert" wrap="square" lIns="0" tIns="0" rIns="0" bIns="0" anchor="b" anchorCtr="0" compatLnSpc="0"/>
        <a:lstStyle/>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US" sz="1200" b="0" i="0" u="none" strike="noStrike" kern="0" cap="none" spc="0" baseline="0">
              <a:solidFill>
                <a:srgbClr val="000000"/>
              </a:solidFill>
              <a:uFillTx/>
              <a:latin typeface="細明體"/>
              <a:ea typeface="細明體"/>
            </a:rPr>
            <a:t> </a:t>
          </a:r>
        </a:p>
      </xdr:txBody>
    </xdr:sp>
    <xdr:clientData/>
  </xdr:oneCellAnchor>
  <xdr:oneCellAnchor>
    <xdr:from>
      <xdr:col>12</xdr:col>
      <xdr:colOff>459101</xdr:colOff>
      <xdr:row>7</xdr:row>
      <xdr:rowOff>99056</xdr:rowOff>
    </xdr:from>
    <xdr:ext cx="78373" cy="22860"/>
    <xdr:sp macro="" textlink="">
      <xdr:nvSpPr>
        <xdr:cNvPr id="3" name="Rectangle 2"/>
        <xdr:cNvSpPr/>
      </xdr:nvSpPr>
      <xdr:spPr>
        <a:xfrm>
          <a:off x="11690981" y="1882136"/>
          <a:ext cx="78373" cy="22860"/>
        </a:xfrm>
        <a:prstGeom prst="rect">
          <a:avLst/>
        </a:prstGeom>
        <a:noFill/>
        <a:ln>
          <a:noFill/>
          <a:prstDash val="solid"/>
        </a:ln>
      </xdr:spPr>
      <xdr:txBody>
        <a:bodyPr vert="eaVert" wrap="square" lIns="0" tIns="0" rIns="0" bIns="0" anchor="b" anchorCtr="0" compatLnSpc="0"/>
        <a:lstStyle/>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US" sz="1200" b="0" i="0" u="none" strike="noStrike" kern="0" cap="none" spc="0" baseline="0">
              <a:solidFill>
                <a:srgbClr val="000000"/>
              </a:solidFill>
              <a:uFillTx/>
              <a:latin typeface="細明體"/>
              <a:ea typeface="細明體"/>
            </a:rPr>
            <a:t> </a:t>
          </a:r>
        </a:p>
      </xdr:txBody>
    </xdr:sp>
    <xdr:clientData/>
  </xdr:oneCellAnchor>
  <xdr:oneCellAnchor>
    <xdr:from>
      <xdr:col>12</xdr:col>
      <xdr:colOff>381003</xdr:colOff>
      <xdr:row>7</xdr:row>
      <xdr:rowOff>0</xdr:rowOff>
    </xdr:from>
    <xdr:ext cx="304796" cy="992508"/>
    <xdr:sp macro="" textlink="">
      <xdr:nvSpPr>
        <xdr:cNvPr id="4" name="Rectangle 3"/>
        <xdr:cNvSpPr/>
      </xdr:nvSpPr>
      <xdr:spPr>
        <a:xfrm>
          <a:off x="11612883" y="1783080"/>
          <a:ext cx="304796" cy="992508"/>
        </a:xfrm>
        <a:prstGeom prst="rect">
          <a:avLst/>
        </a:prstGeom>
        <a:noFill/>
        <a:ln>
          <a:noFill/>
          <a:prstDash val="solid"/>
        </a:ln>
      </xdr:spPr>
      <xdr:txBody>
        <a:bodyPr vert="eaVert" wrap="square" lIns="0" tIns="0" rIns="0" bIns="0" anchor="b" anchorCtr="0" compatLnSpc="0"/>
        <a:lstStyle/>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US" sz="1200" b="0" i="0" u="none" strike="noStrike" kern="0" cap="none" spc="0" baseline="0">
              <a:solidFill>
                <a:srgbClr val="000000"/>
              </a:solidFill>
              <a:uFillTx/>
              <a:latin typeface="細明體"/>
              <a:ea typeface="細明體"/>
            </a:rPr>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459101</xdr:colOff>
      <xdr:row>10</xdr:row>
      <xdr:rowOff>0</xdr:rowOff>
    </xdr:from>
    <xdr:ext cx="304796" cy="3280410"/>
    <xdr:sp macro="" textlink="">
      <xdr:nvSpPr>
        <xdr:cNvPr id="2" name="Rectangle 1"/>
        <xdr:cNvSpPr/>
      </xdr:nvSpPr>
      <xdr:spPr>
        <a:xfrm>
          <a:off x="10814681" y="2407920"/>
          <a:ext cx="304796" cy="3280410"/>
        </a:xfrm>
        <a:prstGeom prst="rect">
          <a:avLst/>
        </a:prstGeom>
        <a:noFill/>
        <a:ln>
          <a:noFill/>
          <a:prstDash val="solid"/>
        </a:ln>
      </xdr:spPr>
      <xdr:txBody>
        <a:bodyPr vert="horz" wrap="square" lIns="12701" tIns="12701" rIns="12701" bIns="12701" anchor="t" anchorCtr="0" compatLnSpc="0"/>
        <a:lstStyle/>
        <a:p>
          <a:pPr marL="0" marR="0" lvl="0" indent="0" algn="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US" sz="1200" b="0" i="0" u="none" strike="noStrike" kern="0" cap="none" spc="0" baseline="0">
              <a:solidFill>
                <a:srgbClr val="000000"/>
              </a:solidFill>
              <a:uFillTx/>
              <a:latin typeface="細明體"/>
              <a:ea typeface="細明體"/>
            </a:rPr>
            <a:t>LA</a:t>
          </a:r>
        </a:p>
      </xdr:txBody>
    </xdr:sp>
    <xdr:clientData/>
  </xdr:oneCellAnchor>
  <xdr:oneCellAnchor>
    <xdr:from>
      <xdr:col>16</xdr:col>
      <xdr:colOff>78108</xdr:colOff>
      <xdr:row>22</xdr:row>
      <xdr:rowOff>175263</xdr:rowOff>
    </xdr:from>
    <xdr:ext cx="302693" cy="320040"/>
    <xdr:sp macro="" textlink="">
      <xdr:nvSpPr>
        <xdr:cNvPr id="3" name="Rectangle 2"/>
        <xdr:cNvSpPr/>
      </xdr:nvSpPr>
      <xdr:spPr>
        <a:xfrm>
          <a:off x="9885048" y="5379723"/>
          <a:ext cx="302693" cy="320040"/>
        </a:xfrm>
        <a:prstGeom prst="rect">
          <a:avLst/>
        </a:prstGeom>
        <a:noFill/>
        <a:ln>
          <a:noFill/>
          <a:prstDash val="solid"/>
        </a:ln>
      </xdr:spPr>
      <xdr:txBody>
        <a:bodyPr vert="horz" wrap="square" lIns="12701" tIns="12701" rIns="12701" bIns="12701" anchor="t" anchorCtr="0" compatLnSpc="0"/>
        <a:lstStyle/>
        <a:p>
          <a:pPr marL="0" marR="0" lvl="0" indent="0" algn="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US" sz="1200" b="0" i="0" u="none" strike="noStrike" kern="0" cap="none" spc="0" baseline="0">
              <a:solidFill>
                <a:srgbClr val="000000"/>
              </a:solidFill>
              <a:uFillTx/>
              <a:latin typeface="細明體"/>
              <a:ea typeface="細明體"/>
            </a:rPr>
            <a: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78108</xdr:colOff>
      <xdr:row>16</xdr:row>
      <xdr:rowOff>196211</xdr:rowOff>
    </xdr:from>
    <xdr:ext cx="302693" cy="722101"/>
    <xdr:sp macro="" textlink="">
      <xdr:nvSpPr>
        <xdr:cNvPr id="2" name="Rectangle 2"/>
        <xdr:cNvSpPr/>
      </xdr:nvSpPr>
      <xdr:spPr>
        <a:xfrm>
          <a:off x="8795388" y="4364351"/>
          <a:ext cx="302693" cy="722101"/>
        </a:xfrm>
        <a:prstGeom prst="rect">
          <a:avLst/>
        </a:prstGeom>
        <a:noFill/>
        <a:ln>
          <a:noFill/>
          <a:prstDash val="solid"/>
        </a:ln>
      </xdr:spPr>
      <xdr:txBody>
        <a:bodyPr vert="horz" wrap="square" lIns="12701" tIns="12701" rIns="12701" bIns="12701" anchor="t" anchorCtr="0" compatLnSpc="0"/>
        <a:lstStyle/>
        <a:p>
          <a:pPr marL="0" marR="0" lvl="0" indent="0" algn="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US" sz="1200" b="0" i="0" u="none" strike="noStrike" kern="0" cap="none" spc="0" baseline="0">
              <a:solidFill>
                <a:srgbClr val="000000"/>
              </a:solidFill>
              <a:uFillTx/>
              <a:latin typeface="細明體"/>
              <a:ea typeface="細明體"/>
            </a:rPr>
            <a:t>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16</xdr:col>
      <xdr:colOff>57150</xdr:colOff>
      <xdr:row>0</xdr:row>
      <xdr:rowOff>0</xdr:rowOff>
    </xdr:from>
    <xdr:ext cx="235128" cy="478158"/>
    <xdr:sp macro="" textlink="">
      <xdr:nvSpPr>
        <xdr:cNvPr id="2" name="Rectangle 1"/>
        <xdr:cNvSpPr/>
      </xdr:nvSpPr>
      <xdr:spPr>
        <a:xfrm>
          <a:off x="8751570" y="0"/>
          <a:ext cx="235128" cy="478158"/>
        </a:xfrm>
        <a:prstGeom prst="rect">
          <a:avLst/>
        </a:prstGeom>
        <a:noFill/>
        <a:ln>
          <a:noFill/>
          <a:prstDash val="solid"/>
        </a:ln>
      </xdr:spPr>
      <xdr:txBody>
        <a:bodyPr vert="horz" wrap="square" lIns="12701" tIns="12701" rIns="12701" bIns="12701" anchor="t" anchorCtr="0" compatLnSpc="0"/>
        <a:lstStyle/>
        <a:p>
          <a:pPr marL="0" marR="0" lvl="0" indent="0" algn="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US" sz="1200" b="0" i="0" u="none" strike="noStrike" kern="0" cap="none" spc="0" baseline="0">
              <a:solidFill>
                <a:srgbClr val="000000"/>
              </a:solidFill>
              <a:uFillTx/>
              <a:latin typeface="細明體"/>
              <a:ea typeface="細明體"/>
            </a:rPr>
            <a:t> </a:t>
          </a:r>
        </a:p>
      </xdr:txBody>
    </xdr:sp>
    <xdr:clientData/>
  </xdr:oneCellAnchor>
  <xdr:oneCellAnchor>
    <xdr:from>
      <xdr:col>16</xdr:col>
      <xdr:colOff>57150</xdr:colOff>
      <xdr:row>14</xdr:row>
      <xdr:rowOff>45720</xdr:rowOff>
    </xdr:from>
    <xdr:ext cx="235128" cy="1062990"/>
    <xdr:sp macro="" textlink="">
      <xdr:nvSpPr>
        <xdr:cNvPr id="3" name="Rectangle 2"/>
        <xdr:cNvSpPr/>
      </xdr:nvSpPr>
      <xdr:spPr>
        <a:xfrm>
          <a:off x="8751570" y="3451860"/>
          <a:ext cx="235128" cy="1062990"/>
        </a:xfrm>
        <a:prstGeom prst="rect">
          <a:avLst/>
        </a:prstGeom>
        <a:noFill/>
        <a:ln>
          <a:noFill/>
          <a:prstDash val="solid"/>
        </a:ln>
      </xdr:spPr>
      <xdr:txBody>
        <a:bodyPr vert="horz" wrap="square" lIns="0" tIns="0" rIns="0" bIns="0" anchor="t" anchorCtr="0" compatLnSpc="0"/>
        <a:lstStyle/>
        <a:p>
          <a:pPr marL="0" marR="0" lvl="0" indent="0" algn="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US" sz="1200" b="0" i="0" u="none" strike="noStrike" kern="0" cap="none" spc="0" baseline="0">
              <a:solidFill>
                <a:srgbClr val="000000"/>
              </a:solidFill>
              <a:uFillTx/>
              <a:latin typeface="細明體"/>
              <a:ea typeface="細明體"/>
            </a:rPr>
            <a:t> </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10</xdr:row>
      <xdr:rowOff>152403</xdr:rowOff>
    </xdr:from>
    <xdr:ext cx="0" cy="2026923"/>
    <xdr:sp macro="" textlink="">
      <xdr:nvSpPr>
        <xdr:cNvPr id="2" name="Rectangle 1"/>
        <xdr:cNvSpPr/>
      </xdr:nvSpPr>
      <xdr:spPr>
        <a:xfrm>
          <a:off x="8161020" y="2575563"/>
          <a:ext cx="0" cy="2026923"/>
        </a:xfrm>
        <a:prstGeom prst="rect">
          <a:avLst/>
        </a:prstGeom>
        <a:noFill/>
        <a:ln>
          <a:noFill/>
          <a:prstDash val="solid"/>
        </a:ln>
      </xdr:spPr>
      <xdr:txBody>
        <a:bodyPr vert="horz" wrap="square" lIns="12701" tIns="12701" rIns="12701" bIns="12701" anchor="t" anchorCtr="0" compatLnSpc="0"/>
        <a:lstStyle/>
        <a:p>
          <a:pPr marL="0" marR="0" lvl="0" indent="0" algn="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US" sz="1200" b="0" i="0" u="none" strike="noStrike" kern="0" cap="none" spc="0" baseline="0">
              <a:solidFill>
                <a:srgbClr val="000000"/>
              </a:solidFill>
              <a:uFillTx/>
              <a:latin typeface="細明體"/>
              <a:ea typeface="細明體"/>
            </a:rPr>
            <a:t> </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228600</xdr:colOff>
      <xdr:row>9</xdr:row>
      <xdr:rowOff>28575</xdr:rowOff>
    </xdr:from>
    <xdr:ext cx="152403" cy="1543050"/>
    <xdr:sp macro="" textlink="">
      <xdr:nvSpPr>
        <xdr:cNvPr id="2" name="Rectangle 1"/>
        <xdr:cNvSpPr/>
      </xdr:nvSpPr>
      <xdr:spPr>
        <a:xfrm>
          <a:off x="13037820" y="3480435"/>
          <a:ext cx="152403" cy="1543050"/>
        </a:xfrm>
        <a:prstGeom prst="rect">
          <a:avLst/>
        </a:prstGeom>
        <a:noFill/>
        <a:ln>
          <a:noFill/>
          <a:prstDash val="solid"/>
        </a:ln>
      </xdr:spPr>
      <xdr:txBody>
        <a:bodyPr vert="horz" wrap="square" lIns="12701" tIns="12701" rIns="12701" bIns="12701" anchor="t" anchorCtr="0" compatLnSpc="0"/>
        <a:lstStyle/>
        <a:p>
          <a:pPr marL="0" marR="0" lvl="0" indent="0" algn="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US" sz="1200" b="0" i="0" u="none" strike="noStrike" kern="0" cap="none" spc="0" baseline="0">
              <a:solidFill>
                <a:srgbClr val="000000"/>
              </a:solidFill>
              <a:uFillTx/>
              <a:latin typeface="細明體"/>
              <a:ea typeface="細明體"/>
            </a:rPr>
            <a:t> </a:t>
          </a:r>
        </a:p>
      </xdr:txBody>
    </xdr:sp>
    <xdr:clientData/>
  </xdr:oneCellAnchor>
  <xdr:oneCellAnchor>
    <xdr:from>
      <xdr:col>12</xdr:col>
      <xdr:colOff>228600</xdr:colOff>
      <xdr:row>9</xdr:row>
      <xdr:rowOff>28575</xdr:rowOff>
    </xdr:from>
    <xdr:ext cx="152403" cy="1543050"/>
    <xdr:sp macro="" textlink="">
      <xdr:nvSpPr>
        <xdr:cNvPr id="3" name="Rectangle 1"/>
        <xdr:cNvSpPr/>
      </xdr:nvSpPr>
      <xdr:spPr>
        <a:xfrm>
          <a:off x="13037820" y="3480435"/>
          <a:ext cx="152403" cy="1543050"/>
        </a:xfrm>
        <a:prstGeom prst="rect">
          <a:avLst/>
        </a:prstGeom>
        <a:noFill/>
        <a:ln>
          <a:noFill/>
          <a:prstDash val="solid"/>
        </a:ln>
      </xdr:spPr>
      <xdr:txBody>
        <a:bodyPr vert="horz" wrap="square" lIns="12701" tIns="12701" rIns="12701" bIns="12701" anchor="t" anchorCtr="0" compatLnSpc="0"/>
        <a:lstStyle/>
        <a:p>
          <a:pPr marL="0" marR="0" lvl="0" indent="0" algn="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US" sz="1200" b="0" i="0" u="none" strike="noStrike" kern="0" cap="none" spc="0" baseline="0">
              <a:solidFill>
                <a:srgbClr val="000000"/>
              </a:solidFill>
              <a:uFillTx/>
              <a:latin typeface="細明體"/>
              <a:ea typeface="細明體"/>
            </a:rPr>
            <a:t> </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16</xdr:col>
      <xdr:colOff>224786</xdr:colOff>
      <xdr:row>11</xdr:row>
      <xdr:rowOff>83823</xdr:rowOff>
    </xdr:from>
    <xdr:ext cx="313511" cy="1257300"/>
    <xdr:sp macro="" textlink="">
      <xdr:nvSpPr>
        <xdr:cNvPr id="2" name="Rectangle 1"/>
        <xdr:cNvSpPr/>
      </xdr:nvSpPr>
      <xdr:spPr>
        <a:xfrm>
          <a:off x="10008866" y="3322323"/>
          <a:ext cx="313511" cy="1257300"/>
        </a:xfrm>
        <a:prstGeom prst="rect">
          <a:avLst/>
        </a:prstGeom>
        <a:noFill/>
        <a:ln>
          <a:noFill/>
          <a:prstDash val="solid"/>
        </a:ln>
      </xdr:spPr>
      <xdr:txBody>
        <a:bodyPr vert="horz" wrap="square" lIns="12701" tIns="12701" rIns="12701" bIns="12701" anchor="t" anchorCtr="0" compatLnSpc="0"/>
        <a:lstStyle/>
        <a:p>
          <a:pPr marL="0" marR="0" lvl="0" indent="0" algn="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US" sz="1200" b="0" i="0" u="none" strike="noStrike" kern="0" cap="none" spc="0" baseline="0">
              <a:solidFill>
                <a:srgbClr val="000000"/>
              </a:solidFill>
              <a:uFillTx/>
              <a:latin typeface="細明體"/>
              <a:ea typeface="細明體"/>
            </a:rPr>
            <a:t> </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228600</xdr:colOff>
      <xdr:row>9</xdr:row>
      <xdr:rowOff>28575</xdr:rowOff>
    </xdr:from>
    <xdr:ext cx="152403" cy="1543050"/>
    <xdr:sp macro="" textlink="">
      <xdr:nvSpPr>
        <xdr:cNvPr id="2" name="Rectangle 1"/>
        <xdr:cNvSpPr/>
      </xdr:nvSpPr>
      <xdr:spPr>
        <a:xfrm>
          <a:off x="14220825" y="1914525"/>
          <a:ext cx="152403" cy="1543050"/>
        </a:xfrm>
        <a:prstGeom prst="rect">
          <a:avLst/>
        </a:prstGeom>
        <a:noFill/>
        <a:ln>
          <a:noFill/>
          <a:prstDash val="solid"/>
        </a:ln>
      </xdr:spPr>
      <xdr:txBody>
        <a:bodyPr vert="horz" wrap="square" lIns="12701" tIns="12701" rIns="12701" bIns="12701" anchor="t" anchorCtr="0" compatLnSpc="0"/>
        <a:lstStyle/>
        <a:p>
          <a:pPr marL="0" marR="0" lvl="0" indent="0" algn="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US" sz="1200" b="0" i="0" u="none" strike="noStrike" kern="0" cap="none" spc="0" baseline="0">
              <a:solidFill>
                <a:srgbClr val="000000"/>
              </a:solidFill>
              <a:uFillTx/>
              <a:latin typeface="細明體"/>
              <a:ea typeface="細明體"/>
            </a:rPr>
            <a:t> </a:t>
          </a:r>
        </a:p>
      </xdr:txBody>
    </xdr:sp>
    <xdr:clientData/>
  </xdr:oneCellAnchor>
  <xdr:oneCellAnchor>
    <xdr:from>
      <xdr:col>13</xdr:col>
      <xdr:colOff>228600</xdr:colOff>
      <xdr:row>9</xdr:row>
      <xdr:rowOff>28575</xdr:rowOff>
    </xdr:from>
    <xdr:ext cx="152403" cy="1543050"/>
    <xdr:sp macro="" textlink="">
      <xdr:nvSpPr>
        <xdr:cNvPr id="3" name="Rectangle 1"/>
        <xdr:cNvSpPr/>
      </xdr:nvSpPr>
      <xdr:spPr>
        <a:xfrm>
          <a:off x="14220825" y="1914525"/>
          <a:ext cx="152403" cy="1543050"/>
        </a:xfrm>
        <a:prstGeom prst="rect">
          <a:avLst/>
        </a:prstGeom>
        <a:noFill/>
        <a:ln>
          <a:noFill/>
          <a:prstDash val="solid"/>
        </a:ln>
      </xdr:spPr>
      <xdr:txBody>
        <a:bodyPr vert="horz" wrap="square" lIns="12701" tIns="12701" rIns="12701" bIns="12701" anchor="t" anchorCtr="0" compatLnSpc="0"/>
        <a:lstStyle/>
        <a:p>
          <a:pPr marL="0" marR="0" lvl="0" indent="0" algn="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US" sz="1200" b="0" i="0" u="none" strike="noStrike" kern="0" cap="none" spc="0" baseline="0">
              <a:solidFill>
                <a:srgbClr val="000000"/>
              </a:solidFill>
              <a:uFillTx/>
              <a:latin typeface="細明體"/>
              <a:ea typeface="細明體"/>
            </a:rPr>
            <a:t> </a:t>
          </a: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E9" sqref="E9"/>
    </sheetView>
  </sheetViews>
  <sheetFormatPr defaultColWidth="8" defaultRowHeight="16.5" x14ac:dyDescent="0.25"/>
  <cols>
    <col min="1" max="1" width="4.875" style="8" bestFit="1" customWidth="1"/>
    <col min="2" max="2" width="16.375" style="1" customWidth="1"/>
    <col min="3" max="3" width="66.875" style="1" customWidth="1"/>
    <col min="4" max="4" width="11" style="1" customWidth="1"/>
    <col min="5" max="5" width="16" style="1" customWidth="1"/>
    <col min="6" max="6" width="22.25" style="1" bestFit="1" customWidth="1"/>
    <col min="7" max="7" width="8" style="1" customWidth="1"/>
    <col min="8" max="16384" width="8" style="1"/>
  </cols>
  <sheetData>
    <row r="1" spans="1:6" ht="21" x14ac:dyDescent="0.3">
      <c r="A1" s="502" t="s">
        <v>739</v>
      </c>
      <c r="B1" s="503"/>
      <c r="C1" s="503"/>
      <c r="E1" s="2" t="s">
        <v>0</v>
      </c>
      <c r="F1" s="3" t="s">
        <v>590</v>
      </c>
    </row>
    <row r="2" spans="1:6" x14ac:dyDescent="0.25">
      <c r="A2" s="1" t="str">
        <f>"(一)檢查基準日："&amp;TEXT(F2,"eeee年mm月dd日")</f>
        <v>(一)檢查基準日：110年03月31日</v>
      </c>
      <c r="E2" s="2" t="s">
        <v>1</v>
      </c>
      <c r="F2" s="325">
        <v>44286</v>
      </c>
    </row>
    <row r="3" spans="1:6" ht="25.5" customHeight="1" x14ac:dyDescent="0.25">
      <c r="A3" s="504" t="s">
        <v>592</v>
      </c>
      <c r="B3" s="504"/>
      <c r="C3" s="504"/>
      <c r="E3" s="2" t="s">
        <v>2</v>
      </c>
      <c r="F3" s="325">
        <v>43555</v>
      </c>
    </row>
    <row r="4" spans="1:6" x14ac:dyDescent="0.25">
      <c r="A4" s="366" t="s">
        <v>636</v>
      </c>
      <c r="B4" s="367" t="s">
        <v>4</v>
      </c>
      <c r="C4" s="367" t="s">
        <v>5</v>
      </c>
      <c r="E4" s="481" t="s">
        <v>827</v>
      </c>
      <c r="F4" s="1" t="s">
        <v>959</v>
      </c>
    </row>
    <row r="5" spans="1:6" x14ac:dyDescent="0.25">
      <c r="A5" s="501" t="s">
        <v>593</v>
      </c>
      <c r="B5" s="5" t="s">
        <v>6</v>
      </c>
      <c r="C5" s="390" t="s">
        <v>722</v>
      </c>
    </row>
    <row r="6" spans="1:6" x14ac:dyDescent="0.25">
      <c r="A6" s="501"/>
      <c r="B6" s="5" t="s">
        <v>7</v>
      </c>
      <c r="C6" s="5" t="s">
        <v>8</v>
      </c>
    </row>
    <row r="7" spans="1:6" x14ac:dyDescent="0.25">
      <c r="A7" s="501"/>
      <c r="B7" s="5" t="s">
        <v>9</v>
      </c>
      <c r="C7" s="5" t="s">
        <v>10</v>
      </c>
    </row>
    <row r="8" spans="1:6" x14ac:dyDescent="0.25">
      <c r="A8" s="501"/>
      <c r="B8" s="5" t="s">
        <v>11</v>
      </c>
      <c r="C8" s="5" t="s">
        <v>12</v>
      </c>
    </row>
    <row r="9" spans="1:6" x14ac:dyDescent="0.25">
      <c r="A9" s="501"/>
      <c r="B9" s="5" t="s">
        <v>13</v>
      </c>
      <c r="C9" s="5" t="s">
        <v>14</v>
      </c>
    </row>
    <row r="10" spans="1:6" x14ac:dyDescent="0.25">
      <c r="A10" s="501"/>
      <c r="B10" s="5" t="s">
        <v>15</v>
      </c>
      <c r="C10" s="5" t="s">
        <v>16</v>
      </c>
    </row>
    <row r="11" spans="1:6" x14ac:dyDescent="0.25">
      <c r="A11" s="501"/>
      <c r="B11" s="5" t="s">
        <v>17</v>
      </c>
      <c r="C11" s="5" t="s">
        <v>18</v>
      </c>
    </row>
    <row r="12" spans="1:6" x14ac:dyDescent="0.25">
      <c r="A12" s="501"/>
      <c r="B12" s="5" t="s">
        <v>19</v>
      </c>
      <c r="C12" s="5" t="s">
        <v>20</v>
      </c>
    </row>
    <row r="13" spans="1:6" x14ac:dyDescent="0.25">
      <c r="A13" s="501" t="s">
        <v>594</v>
      </c>
      <c r="B13" s="5" t="s">
        <v>21</v>
      </c>
      <c r="C13" s="5" t="s">
        <v>22</v>
      </c>
    </row>
    <row r="14" spans="1:6" x14ac:dyDescent="0.25">
      <c r="A14" s="501"/>
      <c r="B14" s="5" t="s">
        <v>23</v>
      </c>
      <c r="C14" s="5" t="s">
        <v>24</v>
      </c>
    </row>
    <row r="15" spans="1:6" x14ac:dyDescent="0.25">
      <c r="A15" s="501"/>
      <c r="B15" s="5" t="s">
        <v>25</v>
      </c>
      <c r="C15" s="5" t="s">
        <v>26</v>
      </c>
    </row>
    <row r="16" spans="1:6" x14ac:dyDescent="0.25">
      <c r="A16" s="505" t="s">
        <v>595</v>
      </c>
      <c r="B16" s="5" t="s">
        <v>27</v>
      </c>
      <c r="C16" s="390" t="s">
        <v>751</v>
      </c>
    </row>
    <row r="17" spans="1:3" x14ac:dyDescent="0.25">
      <c r="A17" s="505"/>
      <c r="B17" s="5" t="s">
        <v>28</v>
      </c>
      <c r="C17" s="5" t="s">
        <v>29</v>
      </c>
    </row>
    <row r="18" spans="1:3" x14ac:dyDescent="0.25">
      <c r="A18" s="505"/>
      <c r="B18" s="5" t="s">
        <v>30</v>
      </c>
      <c r="C18" s="5" t="s">
        <v>878</v>
      </c>
    </row>
    <row r="19" spans="1:3" x14ac:dyDescent="0.25">
      <c r="A19" s="505"/>
      <c r="B19" s="5" t="s">
        <v>726</v>
      </c>
      <c r="C19" s="5" t="s">
        <v>725</v>
      </c>
    </row>
    <row r="20" spans="1:3" x14ac:dyDescent="0.25">
      <c r="A20" s="505"/>
      <c r="B20" s="5" t="s">
        <v>35</v>
      </c>
      <c r="C20" s="5" t="s">
        <v>36</v>
      </c>
    </row>
    <row r="21" spans="1:3" x14ac:dyDescent="0.25">
      <c r="A21" s="505"/>
      <c r="B21" s="5" t="s">
        <v>37</v>
      </c>
      <c r="C21" s="5" t="s">
        <v>38</v>
      </c>
    </row>
    <row r="22" spans="1:3" x14ac:dyDescent="0.25">
      <c r="A22" s="505"/>
      <c r="B22" s="5" t="s">
        <v>39</v>
      </c>
      <c r="C22" s="5" t="s">
        <v>40</v>
      </c>
    </row>
    <row r="23" spans="1:3" x14ac:dyDescent="0.25">
      <c r="A23" s="505"/>
      <c r="B23" s="5" t="s">
        <v>41</v>
      </c>
      <c r="C23" s="5" t="s">
        <v>42</v>
      </c>
    </row>
    <row r="24" spans="1:3" x14ac:dyDescent="0.25">
      <c r="A24" s="506" t="s">
        <v>729</v>
      </c>
      <c r="B24" s="5" t="s">
        <v>727</v>
      </c>
      <c r="C24" s="390" t="s">
        <v>730</v>
      </c>
    </row>
    <row r="25" spans="1:3" x14ac:dyDescent="0.25">
      <c r="A25" s="507"/>
      <c r="B25" s="5" t="s">
        <v>728</v>
      </c>
      <c r="C25" s="5" t="s">
        <v>43</v>
      </c>
    </row>
    <row r="26" spans="1:3" x14ac:dyDescent="0.25">
      <c r="A26" s="507"/>
      <c r="B26" s="5" t="s">
        <v>44</v>
      </c>
      <c r="C26" s="5" t="s">
        <v>45</v>
      </c>
    </row>
    <row r="27" spans="1:3" x14ac:dyDescent="0.25">
      <c r="A27" s="507"/>
      <c r="B27" s="5" t="s">
        <v>46</v>
      </c>
      <c r="C27" s="5" t="s">
        <v>47</v>
      </c>
    </row>
    <row r="28" spans="1:3" x14ac:dyDescent="0.25">
      <c r="A28" s="507"/>
      <c r="B28" s="5" t="s">
        <v>48</v>
      </c>
      <c r="C28" s="5" t="s">
        <v>49</v>
      </c>
    </row>
    <row r="29" spans="1:3" x14ac:dyDescent="0.25">
      <c r="A29" s="507"/>
      <c r="B29" s="5" t="s">
        <v>50</v>
      </c>
      <c r="C29" s="5" t="s">
        <v>51</v>
      </c>
    </row>
    <row r="30" spans="1:3" x14ac:dyDescent="0.25">
      <c r="A30" s="508"/>
      <c r="B30" s="5" t="s">
        <v>52</v>
      </c>
      <c r="C30" s="5" t="s">
        <v>53</v>
      </c>
    </row>
    <row r="31" spans="1:3" x14ac:dyDescent="0.25">
      <c r="A31" s="501" t="s">
        <v>596</v>
      </c>
      <c r="B31" s="5" t="s">
        <v>54</v>
      </c>
      <c r="C31" s="390" t="s">
        <v>750</v>
      </c>
    </row>
    <row r="32" spans="1:3" x14ac:dyDescent="0.25">
      <c r="A32" s="501"/>
      <c r="B32" s="5" t="s">
        <v>56</v>
      </c>
      <c r="C32" s="5" t="s">
        <v>749</v>
      </c>
    </row>
    <row r="33" spans="1:3" x14ac:dyDescent="0.25">
      <c r="A33" s="501"/>
      <c r="B33" s="5" t="s">
        <v>57</v>
      </c>
      <c r="C33" s="5" t="s">
        <v>58</v>
      </c>
    </row>
    <row r="34" spans="1:3" x14ac:dyDescent="0.25">
      <c r="A34" s="495" t="s">
        <v>760</v>
      </c>
      <c r="B34" s="5" t="s">
        <v>60</v>
      </c>
      <c r="C34" s="390" t="s">
        <v>723</v>
      </c>
    </row>
    <row r="35" spans="1:3" x14ac:dyDescent="0.25">
      <c r="A35" s="496"/>
      <c r="B35" s="5" t="s">
        <v>61</v>
      </c>
      <c r="C35" s="5" t="s">
        <v>62</v>
      </c>
    </row>
    <row r="36" spans="1:3" x14ac:dyDescent="0.25">
      <c r="A36" s="496"/>
      <c r="B36" s="5" t="s">
        <v>63</v>
      </c>
      <c r="C36" s="5" t="s">
        <v>758</v>
      </c>
    </row>
    <row r="37" spans="1:3" x14ac:dyDescent="0.25">
      <c r="A37" s="496"/>
      <c r="B37" s="5" t="s">
        <v>64</v>
      </c>
      <c r="C37" s="5" t="s">
        <v>65</v>
      </c>
    </row>
    <row r="38" spans="1:3" x14ac:dyDescent="0.25">
      <c r="A38" s="496"/>
      <c r="B38" s="5" t="s">
        <v>66</v>
      </c>
      <c r="C38" s="5" t="s">
        <v>67</v>
      </c>
    </row>
    <row r="39" spans="1:3" x14ac:dyDescent="0.25">
      <c r="A39" s="496"/>
      <c r="B39" s="5" t="s">
        <v>68</v>
      </c>
      <c r="C39" s="5" t="s">
        <v>69</v>
      </c>
    </row>
    <row r="40" spans="1:3" x14ac:dyDescent="0.25">
      <c r="A40" s="497"/>
      <c r="B40" s="331" t="s">
        <v>880</v>
      </c>
      <c r="C40" s="7" t="s">
        <v>70</v>
      </c>
    </row>
    <row r="41" spans="1:3" x14ac:dyDescent="0.25">
      <c r="A41" s="498" t="s">
        <v>889</v>
      </c>
      <c r="B41" s="331" t="s">
        <v>600</v>
      </c>
      <c r="C41" s="390" t="s">
        <v>724</v>
      </c>
    </row>
    <row r="42" spans="1:3" x14ac:dyDescent="0.25">
      <c r="A42" s="499"/>
      <c r="B42" s="331" t="s">
        <v>601</v>
      </c>
      <c r="C42" s="332" t="s">
        <v>699</v>
      </c>
    </row>
    <row r="43" spans="1:3" x14ac:dyDescent="0.25">
      <c r="A43" s="499"/>
      <c r="B43" s="331" t="s">
        <v>881</v>
      </c>
      <c r="C43" s="333" t="s">
        <v>597</v>
      </c>
    </row>
    <row r="44" spans="1:3" x14ac:dyDescent="0.25">
      <c r="A44" s="499"/>
      <c r="B44" s="333" t="s">
        <v>882</v>
      </c>
      <c r="C44" s="333" t="s">
        <v>598</v>
      </c>
    </row>
    <row r="45" spans="1:3" x14ac:dyDescent="0.25">
      <c r="A45" s="500"/>
      <c r="B45" s="333" t="s">
        <v>883</v>
      </c>
      <c r="C45" s="333" t="s">
        <v>599</v>
      </c>
    </row>
  </sheetData>
  <mergeCells count="9">
    <mergeCell ref="A34:A40"/>
    <mergeCell ref="A41:A45"/>
    <mergeCell ref="A31:A33"/>
    <mergeCell ref="A1:C1"/>
    <mergeCell ref="A3:C3"/>
    <mergeCell ref="A5:A12"/>
    <mergeCell ref="A13:A15"/>
    <mergeCell ref="A16:A23"/>
    <mergeCell ref="A24:A30"/>
  </mergeCells>
  <phoneticPr fontId="6" type="noConversion"/>
  <printOptions horizontalCentered="1"/>
  <pageMargins left="0.19685039370078741" right="0.19685039370078741" top="0.70866141732283472" bottom="0.62992125984251968" header="0.27559055118110237" footer="0.19685039370078741"/>
  <pageSetup paperSize="9" fitToWidth="0" fitToHeight="0" orientation="portrait" r:id="rId1"/>
  <headerFooter alignWithMargins="0">
    <oddFooter>&amp;R&amp;"標楷體,粗體"110.3.31版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A2" sqref="A2"/>
    </sheetView>
  </sheetViews>
  <sheetFormatPr defaultColWidth="8" defaultRowHeight="24.95" customHeight="1" x14ac:dyDescent="0.25"/>
  <cols>
    <col min="1" max="1" width="9.375" style="3" customWidth="1"/>
    <col min="2" max="2" width="24.125" style="3" customWidth="1"/>
    <col min="3" max="3" width="7.25" style="3" customWidth="1"/>
    <col min="4" max="4" width="8.875" style="3" customWidth="1"/>
    <col min="5" max="5" width="9.5" style="3" customWidth="1"/>
    <col min="6" max="6" width="7" style="3" customWidth="1"/>
    <col min="7" max="7" width="8.5" style="3" bestFit="1" customWidth="1"/>
    <col min="8" max="9" width="9.5" style="3" customWidth="1"/>
    <col min="10" max="10" width="8" style="3" customWidth="1"/>
    <col min="11" max="11" width="9.25" style="3" customWidth="1"/>
    <col min="12" max="12" width="8.5" style="3" customWidth="1"/>
    <col min="13" max="13" width="8" style="3" customWidth="1"/>
    <col min="14" max="16384" width="8" style="3"/>
  </cols>
  <sheetData>
    <row r="1" spans="1:12" ht="24.95" customHeight="1" x14ac:dyDescent="0.25">
      <c r="A1" s="13" t="s">
        <v>19</v>
      </c>
      <c r="D1" s="517" t="s">
        <v>20</v>
      </c>
      <c r="E1" s="517"/>
      <c r="F1" s="517"/>
      <c r="G1" s="517"/>
      <c r="H1" s="517"/>
    </row>
    <row r="2" spans="1:12" s="46" customFormat="1" ht="16.5" x14ac:dyDescent="0.25">
      <c r="A2" s="3" t="str">
        <f>清單!F1</f>
        <v>○○縣○○鄉農會信用部</v>
      </c>
      <c r="D2" s="542" t="str">
        <f>"檢查基準日："&amp;TEXT(清單!F2,"eeee年mm月dd日")</f>
        <v>檢查基準日：110年03月31日</v>
      </c>
      <c r="E2" s="542"/>
      <c r="F2" s="542"/>
      <c r="G2" s="542"/>
      <c r="H2" s="542"/>
      <c r="L2" s="2" t="s">
        <v>104</v>
      </c>
    </row>
    <row r="3" spans="1:12" s="46" customFormat="1" ht="16.5" x14ac:dyDescent="0.25">
      <c r="A3" s="382" t="s">
        <v>223</v>
      </c>
      <c r="B3" s="383" t="s">
        <v>224</v>
      </c>
      <c r="C3" s="550" t="s">
        <v>225</v>
      </c>
      <c r="D3" s="384" t="s">
        <v>226</v>
      </c>
      <c r="E3" s="382" t="s">
        <v>227</v>
      </c>
      <c r="F3" s="551" t="s">
        <v>228</v>
      </c>
      <c r="G3" s="551" t="s">
        <v>229</v>
      </c>
      <c r="H3" s="382" t="s">
        <v>230</v>
      </c>
      <c r="I3" s="551" t="s">
        <v>231</v>
      </c>
      <c r="J3" s="383" t="s">
        <v>232</v>
      </c>
      <c r="K3" s="551" t="s">
        <v>233</v>
      </c>
      <c r="L3" s="551"/>
    </row>
    <row r="4" spans="1:12" s="46" customFormat="1" ht="16.5" x14ac:dyDescent="0.25">
      <c r="A4" s="385" t="s">
        <v>234</v>
      </c>
      <c r="B4" s="386" t="s">
        <v>235</v>
      </c>
      <c r="C4" s="550"/>
      <c r="D4" s="385" t="s">
        <v>236</v>
      </c>
      <c r="E4" s="385" t="s">
        <v>237</v>
      </c>
      <c r="F4" s="551"/>
      <c r="G4" s="551"/>
      <c r="H4" s="385" t="s">
        <v>238</v>
      </c>
      <c r="I4" s="551"/>
      <c r="J4" s="386" t="s">
        <v>239</v>
      </c>
      <c r="K4" s="551" t="s">
        <v>240</v>
      </c>
      <c r="L4" s="551" t="s">
        <v>241</v>
      </c>
    </row>
    <row r="5" spans="1:12" s="46" customFormat="1" ht="16.5" x14ac:dyDescent="0.25">
      <c r="A5" s="387" t="s">
        <v>242</v>
      </c>
      <c r="B5" s="388" t="s">
        <v>243</v>
      </c>
      <c r="C5" s="550"/>
      <c r="D5" s="387" t="s">
        <v>244</v>
      </c>
      <c r="E5" s="388" t="s">
        <v>245</v>
      </c>
      <c r="F5" s="551"/>
      <c r="G5" s="551"/>
      <c r="H5" s="387" t="s">
        <v>237</v>
      </c>
      <c r="I5" s="389" t="s">
        <v>246</v>
      </c>
      <c r="J5" s="388" t="s">
        <v>247</v>
      </c>
      <c r="K5" s="551"/>
      <c r="L5" s="551"/>
    </row>
    <row r="6" spans="1:12" ht="16.5" x14ac:dyDescent="0.25">
      <c r="A6" s="54"/>
      <c r="B6" s="54"/>
      <c r="C6" s="531"/>
      <c r="D6" s="63"/>
      <c r="E6" s="531"/>
      <c r="F6" s="531"/>
      <c r="G6" s="531"/>
      <c r="H6" s="531"/>
      <c r="I6" s="531"/>
      <c r="J6" s="54"/>
      <c r="K6" s="531"/>
      <c r="L6" s="531"/>
    </row>
    <row r="7" spans="1:12" ht="16.5" x14ac:dyDescent="0.25">
      <c r="A7" s="54"/>
      <c r="B7" s="54"/>
      <c r="C7" s="531"/>
      <c r="D7" s="63"/>
      <c r="E7" s="531"/>
      <c r="F7" s="531"/>
      <c r="G7" s="531"/>
      <c r="H7" s="531"/>
      <c r="I7" s="531"/>
      <c r="J7" s="54"/>
      <c r="K7" s="531"/>
      <c r="L7" s="531"/>
    </row>
    <row r="8" spans="1:12" ht="16.5" x14ac:dyDescent="0.25">
      <c r="A8" s="54"/>
      <c r="B8" s="54"/>
      <c r="C8" s="531"/>
      <c r="D8" s="63"/>
      <c r="E8" s="531"/>
      <c r="F8" s="531"/>
      <c r="G8" s="531"/>
      <c r="H8" s="531"/>
      <c r="I8" s="531"/>
      <c r="J8" s="54"/>
      <c r="K8" s="531"/>
      <c r="L8" s="531"/>
    </row>
    <row r="9" spans="1:12" ht="16.5" x14ac:dyDescent="0.25">
      <c r="A9" s="54"/>
      <c r="B9" s="54"/>
      <c r="C9" s="531"/>
      <c r="D9" s="63"/>
      <c r="E9" s="531"/>
      <c r="F9" s="531"/>
      <c r="G9" s="531"/>
      <c r="H9" s="531"/>
      <c r="I9" s="531"/>
      <c r="J9" s="54"/>
      <c r="K9" s="531"/>
      <c r="L9" s="531"/>
    </row>
    <row r="10" spans="1:12" ht="16.5" x14ac:dyDescent="0.25">
      <c r="A10" s="54"/>
      <c r="B10" s="54"/>
      <c r="C10" s="531"/>
      <c r="D10" s="63"/>
      <c r="E10" s="531"/>
      <c r="F10" s="531"/>
      <c r="G10" s="531"/>
      <c r="H10" s="531"/>
      <c r="I10" s="531"/>
      <c r="J10" s="54"/>
      <c r="K10" s="531"/>
      <c r="L10" s="531"/>
    </row>
    <row r="11" spans="1:12" ht="16.5" x14ac:dyDescent="0.25">
      <c r="A11" s="54"/>
      <c r="B11" s="54"/>
      <c r="C11" s="531"/>
      <c r="D11" s="63"/>
      <c r="E11" s="531"/>
      <c r="F11" s="531"/>
      <c r="G11" s="531"/>
      <c r="H11" s="531"/>
      <c r="I11" s="531"/>
      <c r="J11" s="54"/>
      <c r="K11" s="531"/>
      <c r="L11" s="531"/>
    </row>
    <row r="12" spans="1:12" ht="16.5" x14ac:dyDescent="0.25">
      <c r="A12" s="54"/>
      <c r="B12" s="54"/>
      <c r="C12" s="531"/>
      <c r="D12" s="63"/>
      <c r="E12" s="531"/>
      <c r="F12" s="531"/>
      <c r="G12" s="531"/>
      <c r="H12" s="531"/>
      <c r="I12" s="531"/>
      <c r="J12" s="54"/>
      <c r="K12" s="531"/>
      <c r="L12" s="531"/>
    </row>
    <row r="13" spans="1:12" ht="16.5" x14ac:dyDescent="0.25">
      <c r="A13" s="54"/>
      <c r="B13" s="54"/>
      <c r="C13" s="531"/>
      <c r="D13" s="63"/>
      <c r="E13" s="531"/>
      <c r="F13" s="531"/>
      <c r="G13" s="531"/>
      <c r="H13" s="531"/>
      <c r="I13" s="531"/>
      <c r="J13" s="54"/>
      <c r="K13" s="531"/>
      <c r="L13" s="531"/>
    </row>
    <row r="14" spans="1:12" ht="16.5" x14ac:dyDescent="0.25">
      <c r="A14" s="54"/>
      <c r="B14" s="54"/>
      <c r="C14" s="531"/>
      <c r="D14" s="63"/>
      <c r="E14" s="531"/>
      <c r="F14" s="531"/>
      <c r="G14" s="531"/>
      <c r="H14" s="531"/>
      <c r="I14" s="531"/>
      <c r="J14" s="54"/>
      <c r="K14" s="531"/>
      <c r="L14" s="531"/>
    </row>
    <row r="15" spans="1:12" ht="16.5" x14ac:dyDescent="0.25">
      <c r="A15" s="54"/>
      <c r="B15" s="54"/>
      <c r="C15" s="531"/>
      <c r="D15" s="63"/>
      <c r="E15" s="531"/>
      <c r="F15" s="531"/>
      <c r="G15" s="531"/>
      <c r="H15" s="531"/>
      <c r="I15" s="531"/>
      <c r="J15" s="54"/>
      <c r="K15" s="531"/>
      <c r="L15" s="531"/>
    </row>
    <row r="16" spans="1:12" ht="16.5" x14ac:dyDescent="0.25">
      <c r="A16" s="54"/>
      <c r="B16" s="54"/>
      <c r="C16" s="531"/>
      <c r="D16" s="63"/>
      <c r="E16" s="531"/>
      <c r="F16" s="531"/>
      <c r="G16" s="531"/>
      <c r="H16" s="531"/>
      <c r="I16" s="531"/>
      <c r="J16" s="54"/>
      <c r="K16" s="531"/>
      <c r="L16" s="531"/>
    </row>
    <row r="17" spans="1:12" ht="16.5" x14ac:dyDescent="0.25">
      <c r="A17" s="54"/>
      <c r="B17" s="54"/>
      <c r="C17" s="531"/>
      <c r="D17" s="63"/>
      <c r="E17" s="531"/>
      <c r="F17" s="531"/>
      <c r="G17" s="531"/>
      <c r="H17" s="531"/>
      <c r="I17" s="531"/>
      <c r="J17" s="54"/>
      <c r="K17" s="531"/>
      <c r="L17" s="531"/>
    </row>
    <row r="18" spans="1:12" ht="16.5" x14ac:dyDescent="0.25">
      <c r="A18" s="54"/>
      <c r="B18" s="54"/>
      <c r="C18" s="531"/>
      <c r="D18" s="63"/>
      <c r="E18" s="531"/>
      <c r="F18" s="531"/>
      <c r="G18" s="531"/>
      <c r="H18" s="531"/>
      <c r="I18" s="531"/>
      <c r="J18" s="54"/>
      <c r="K18" s="531"/>
      <c r="L18" s="531"/>
    </row>
    <row r="19" spans="1:12" ht="16.5" x14ac:dyDescent="0.25">
      <c r="A19" s="54"/>
      <c r="B19" s="54"/>
      <c r="C19" s="531"/>
      <c r="D19" s="63"/>
      <c r="E19" s="531"/>
      <c r="F19" s="531"/>
      <c r="G19" s="531"/>
      <c r="H19" s="531"/>
      <c r="I19" s="531"/>
      <c r="J19" s="54"/>
      <c r="K19" s="531"/>
      <c r="L19" s="531"/>
    </row>
    <row r="20" spans="1:12" ht="16.5" x14ac:dyDescent="0.25">
      <c r="A20" s="54"/>
      <c r="B20" s="54"/>
      <c r="C20" s="531"/>
      <c r="D20" s="63"/>
      <c r="E20" s="531"/>
      <c r="F20" s="531"/>
      <c r="G20" s="531"/>
      <c r="H20" s="531"/>
      <c r="I20" s="531"/>
      <c r="J20" s="54"/>
      <c r="K20" s="531"/>
      <c r="L20" s="531"/>
    </row>
    <row r="21" spans="1:12" ht="16.5" x14ac:dyDescent="0.25">
      <c r="A21" s="54"/>
      <c r="B21" s="54"/>
      <c r="C21" s="531"/>
      <c r="D21" s="63"/>
      <c r="E21" s="531"/>
      <c r="F21" s="531"/>
      <c r="G21" s="531"/>
      <c r="H21" s="531"/>
      <c r="I21" s="531"/>
      <c r="J21" s="54"/>
      <c r="K21" s="531"/>
      <c r="L21" s="531"/>
    </row>
    <row r="22" spans="1:12" ht="16.5" x14ac:dyDescent="0.25">
      <c r="A22" s="54"/>
      <c r="B22" s="54"/>
      <c r="C22" s="548"/>
      <c r="D22" s="63"/>
      <c r="E22" s="548"/>
      <c r="F22" s="548"/>
      <c r="G22" s="548"/>
      <c r="H22" s="548"/>
      <c r="I22" s="548"/>
      <c r="J22" s="54"/>
      <c r="K22" s="548"/>
      <c r="L22" s="548"/>
    </row>
    <row r="23" spans="1:12" ht="16.5" x14ac:dyDescent="0.25">
      <c r="A23" s="54"/>
      <c r="B23" s="54"/>
      <c r="C23" s="549"/>
      <c r="D23" s="63"/>
      <c r="E23" s="549"/>
      <c r="F23" s="549"/>
      <c r="G23" s="549"/>
      <c r="H23" s="549"/>
      <c r="I23" s="549"/>
      <c r="J23" s="54"/>
      <c r="K23" s="549"/>
      <c r="L23" s="549"/>
    </row>
    <row r="24" spans="1:12" ht="16.5" x14ac:dyDescent="0.25">
      <c r="A24" s="54"/>
      <c r="B24" s="54"/>
      <c r="C24" s="531"/>
      <c r="D24" s="63"/>
      <c r="E24" s="531"/>
      <c r="F24" s="531"/>
      <c r="G24" s="531"/>
      <c r="H24" s="531"/>
      <c r="I24" s="531"/>
      <c r="J24" s="54"/>
      <c r="K24" s="531"/>
      <c r="L24" s="531"/>
    </row>
    <row r="25" spans="1:12" ht="16.5" x14ac:dyDescent="0.25">
      <c r="A25" s="54"/>
      <c r="B25" s="54"/>
      <c r="C25" s="531"/>
      <c r="D25" s="63"/>
      <c r="E25" s="531"/>
      <c r="F25" s="531"/>
      <c r="G25" s="531"/>
      <c r="H25" s="531"/>
      <c r="I25" s="531"/>
      <c r="J25" s="54"/>
      <c r="K25" s="531"/>
      <c r="L25" s="531"/>
    </row>
    <row r="26" spans="1:12" ht="16.5" x14ac:dyDescent="0.25">
      <c r="A26" s="54"/>
      <c r="B26" s="54"/>
      <c r="C26" s="531"/>
      <c r="D26" s="63"/>
      <c r="E26" s="531"/>
      <c r="F26" s="531"/>
      <c r="G26" s="531"/>
      <c r="H26" s="531"/>
      <c r="I26" s="531"/>
      <c r="J26" s="54"/>
      <c r="K26" s="531"/>
      <c r="L26" s="531"/>
    </row>
    <row r="27" spans="1:12" ht="16.5" x14ac:dyDescent="0.25">
      <c r="A27" s="54"/>
      <c r="B27" s="54"/>
      <c r="C27" s="531"/>
      <c r="D27" s="63"/>
      <c r="E27" s="531"/>
      <c r="F27" s="531"/>
      <c r="G27" s="531"/>
      <c r="H27" s="531"/>
      <c r="I27" s="531"/>
      <c r="J27" s="54"/>
      <c r="K27" s="531"/>
      <c r="L27" s="531"/>
    </row>
    <row r="28" spans="1:12" ht="16.5" x14ac:dyDescent="0.25">
      <c r="A28" s="54"/>
      <c r="B28" s="54"/>
      <c r="C28" s="531"/>
      <c r="D28" s="63"/>
      <c r="E28" s="531"/>
      <c r="F28" s="531"/>
      <c r="G28" s="531"/>
      <c r="H28" s="531"/>
      <c r="I28" s="531"/>
      <c r="J28" s="54"/>
      <c r="K28" s="531"/>
      <c r="L28" s="531"/>
    </row>
    <row r="29" spans="1:12" ht="16.5" x14ac:dyDescent="0.25">
      <c r="A29" s="54"/>
      <c r="B29" s="54"/>
      <c r="C29" s="531"/>
      <c r="D29" s="63"/>
      <c r="E29" s="531"/>
      <c r="F29" s="531"/>
      <c r="G29" s="531"/>
      <c r="H29" s="531"/>
      <c r="I29" s="531"/>
      <c r="J29" s="54"/>
      <c r="K29" s="531"/>
      <c r="L29" s="531"/>
    </row>
    <row r="30" spans="1:12" ht="21.75" customHeight="1" x14ac:dyDescent="0.25">
      <c r="A30" s="54"/>
      <c r="B30" s="73" t="s">
        <v>167</v>
      </c>
      <c r="C30" s="88"/>
      <c r="D30" s="89"/>
      <c r="E30" s="63">
        <f>SUM(E6:E29)</f>
        <v>0</v>
      </c>
      <c r="F30" s="63">
        <f>SUM(F6:F29)</f>
        <v>0</v>
      </c>
      <c r="G30" s="63">
        <f>SUM(G6:G29)</f>
        <v>0</v>
      </c>
      <c r="H30" s="63">
        <f>SUM(H6:H29)</f>
        <v>0</v>
      </c>
      <c r="I30" s="54">
        <f>SUM(I6:I29)</f>
        <v>0</v>
      </c>
      <c r="J30" s="88"/>
      <c r="K30" s="88"/>
      <c r="L30" s="63">
        <f>SUM(L6:L29)</f>
        <v>0</v>
      </c>
    </row>
    <row r="31" spans="1:12" ht="16.5" x14ac:dyDescent="0.25">
      <c r="A31" s="3" t="s">
        <v>248</v>
      </c>
    </row>
    <row r="32" spans="1:12" ht="16.5" x14ac:dyDescent="0.25">
      <c r="A32" s="3" t="s">
        <v>249</v>
      </c>
    </row>
    <row r="33" spans="1:1" ht="16.5" x14ac:dyDescent="0.25">
      <c r="A33" s="3" t="str">
        <f>"      3.請影印上次檢查("&amp;TEXT(清單!F3,"eee年mm月dd日")&amp;")以後帳上新增案件之強制執行金額計算書分配表暨承受當次拍賣公告為附件。"</f>
        <v xml:space="preserve">      3.請影印上次檢查(108年03月31日)以後帳上新增案件之強制執行金額計算書分配表暨承受當次拍賣公告為附件。</v>
      </c>
    </row>
  </sheetData>
  <mergeCells count="105">
    <mergeCell ref="D1:H1"/>
    <mergeCell ref="D2:H2"/>
    <mergeCell ref="C3:C5"/>
    <mergeCell ref="F3:F5"/>
    <mergeCell ref="G3:G5"/>
    <mergeCell ref="I3:I4"/>
    <mergeCell ref="K3:L3"/>
    <mergeCell ref="K4:K5"/>
    <mergeCell ref="L4:L5"/>
    <mergeCell ref="C6:C7"/>
    <mergeCell ref="E6:E7"/>
    <mergeCell ref="F6:F7"/>
    <mergeCell ref="G6:G7"/>
    <mergeCell ref="H6:H7"/>
    <mergeCell ref="I6:I7"/>
    <mergeCell ref="K6:K7"/>
    <mergeCell ref="L6:L7"/>
    <mergeCell ref="C8:C9"/>
    <mergeCell ref="E8:E9"/>
    <mergeCell ref="F8:F9"/>
    <mergeCell ref="G8:G9"/>
    <mergeCell ref="H8:H9"/>
    <mergeCell ref="I8:I9"/>
    <mergeCell ref="K8:K9"/>
    <mergeCell ref="L8:L9"/>
    <mergeCell ref="K10:K11"/>
    <mergeCell ref="L10:L11"/>
    <mergeCell ref="C12:C13"/>
    <mergeCell ref="E12:E13"/>
    <mergeCell ref="F12:F13"/>
    <mergeCell ref="G12:G13"/>
    <mergeCell ref="H12:H13"/>
    <mergeCell ref="I12:I13"/>
    <mergeCell ref="K12:K13"/>
    <mergeCell ref="L12:L13"/>
    <mergeCell ref="C10:C11"/>
    <mergeCell ref="E10:E11"/>
    <mergeCell ref="F10:F11"/>
    <mergeCell ref="G10:G11"/>
    <mergeCell ref="H10:H11"/>
    <mergeCell ref="I10:I11"/>
    <mergeCell ref="K14:K15"/>
    <mergeCell ref="L14:L15"/>
    <mergeCell ref="C16:C17"/>
    <mergeCell ref="E16:E17"/>
    <mergeCell ref="F16:F17"/>
    <mergeCell ref="G16:G17"/>
    <mergeCell ref="H16:H17"/>
    <mergeCell ref="I16:I17"/>
    <mergeCell ref="K16:K17"/>
    <mergeCell ref="L16:L17"/>
    <mergeCell ref="C14:C15"/>
    <mergeCell ref="E14:E15"/>
    <mergeCell ref="F14:F15"/>
    <mergeCell ref="G14:G15"/>
    <mergeCell ref="H14:H15"/>
    <mergeCell ref="I14:I15"/>
    <mergeCell ref="K18:K19"/>
    <mergeCell ref="L18:L19"/>
    <mergeCell ref="C20:C21"/>
    <mergeCell ref="E20:E21"/>
    <mergeCell ref="F20:F21"/>
    <mergeCell ref="G20:G21"/>
    <mergeCell ref="H20:H21"/>
    <mergeCell ref="I20:I21"/>
    <mergeCell ref="K20:K21"/>
    <mergeCell ref="L20:L21"/>
    <mergeCell ref="C18:C19"/>
    <mergeCell ref="E18:E19"/>
    <mergeCell ref="F18:F19"/>
    <mergeCell ref="G18:G19"/>
    <mergeCell ref="H18:H19"/>
    <mergeCell ref="I18:I19"/>
    <mergeCell ref="K22:K23"/>
    <mergeCell ref="L22:L23"/>
    <mergeCell ref="C24:C25"/>
    <mergeCell ref="E24:E25"/>
    <mergeCell ref="F24:F25"/>
    <mergeCell ref="G24:G25"/>
    <mergeCell ref="H24:H25"/>
    <mergeCell ref="I24:I25"/>
    <mergeCell ref="K24:K25"/>
    <mergeCell ref="L24:L25"/>
    <mergeCell ref="C22:C23"/>
    <mergeCell ref="E22:E23"/>
    <mergeCell ref="F22:F23"/>
    <mergeCell ref="G22:G23"/>
    <mergeCell ref="H22:H23"/>
    <mergeCell ref="I22:I23"/>
    <mergeCell ref="K26:K27"/>
    <mergeCell ref="L26:L27"/>
    <mergeCell ref="C28:C29"/>
    <mergeCell ref="E28:E29"/>
    <mergeCell ref="F28:F29"/>
    <mergeCell ref="G28:G29"/>
    <mergeCell ref="H28:H29"/>
    <mergeCell ref="I28:I29"/>
    <mergeCell ref="K28:K29"/>
    <mergeCell ref="L28:L29"/>
    <mergeCell ref="C26:C27"/>
    <mergeCell ref="E26:E27"/>
    <mergeCell ref="F26:F27"/>
    <mergeCell ref="G26:G27"/>
    <mergeCell ref="H26:H27"/>
    <mergeCell ref="I26:I27"/>
  </mergeCells>
  <phoneticPr fontId="6" type="noConversion"/>
  <printOptions horizontalCentered="1"/>
  <pageMargins left="0.98425196850393704" right="0.23622047244094491" top="0.19685039370078741" bottom="0.39370078740157483" header="0.15748031496062992" footer="0.15748031496062992"/>
  <pageSetup paperSize="9" fitToWidth="0" fitToHeight="0" orientation="landscape" r:id="rId1"/>
  <headerFooter alignWithMargins="0">
    <oddFooter>&amp;L&amp;"標楷體,粗體"　　　　主管：&amp;C&amp;"標楷體,粗體"    填表人：                     填表人電話：&amp;R&amp;"標楷體,粗體"110.3.31版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D6" sqref="D6"/>
    </sheetView>
  </sheetViews>
  <sheetFormatPr defaultColWidth="8" defaultRowHeight="19.5" x14ac:dyDescent="0.25"/>
  <cols>
    <col min="1" max="1" width="27.375" style="91" customWidth="1"/>
    <col min="2" max="2" width="18.375" style="91" customWidth="1"/>
    <col min="3" max="3" width="13.875" style="91" customWidth="1"/>
    <col min="4" max="4" width="9.5" style="91" customWidth="1"/>
    <col min="5" max="5" width="24.125" style="91" customWidth="1"/>
    <col min="6" max="6" width="24" style="91" customWidth="1"/>
    <col min="7" max="7" width="8" style="91" customWidth="1"/>
    <col min="8" max="16384" width="8" style="91"/>
  </cols>
  <sheetData>
    <row r="1" spans="1:6" ht="21" x14ac:dyDescent="0.25">
      <c r="A1" s="90" t="s">
        <v>21</v>
      </c>
      <c r="C1" s="554" t="s">
        <v>22</v>
      </c>
      <c r="D1" s="554"/>
    </row>
    <row r="2" spans="1:6" x14ac:dyDescent="0.25">
      <c r="A2" s="92" t="str">
        <f>清單!F1</f>
        <v>○○縣○○鄉農會信用部</v>
      </c>
      <c r="F2" s="93" t="str">
        <f>"檢查基準日："&amp;TEXT(清單!F2,"eeee年mm月dd日")</f>
        <v>檢查基準日：110年03月31日</v>
      </c>
    </row>
    <row r="3" spans="1:6" ht="19.5" customHeight="1" x14ac:dyDescent="0.25">
      <c r="A3" s="432" t="s">
        <v>250</v>
      </c>
      <c r="B3" s="433"/>
      <c r="C3" s="433" t="s">
        <v>120</v>
      </c>
      <c r="D3" s="433"/>
      <c r="E3" s="433"/>
      <c r="F3" s="434"/>
    </row>
    <row r="4" spans="1:6" x14ac:dyDescent="0.25">
      <c r="A4" s="435" t="s">
        <v>251</v>
      </c>
      <c r="B4" s="555" t="s">
        <v>252</v>
      </c>
      <c r="C4" s="555"/>
      <c r="D4" s="555"/>
      <c r="E4" s="435" t="s">
        <v>253</v>
      </c>
      <c r="F4" s="435" t="s">
        <v>254</v>
      </c>
    </row>
    <row r="5" spans="1:6" x14ac:dyDescent="0.25">
      <c r="A5" s="556" t="s">
        <v>255</v>
      </c>
      <c r="B5" s="94" t="s">
        <v>256</v>
      </c>
      <c r="C5" s="95"/>
      <c r="D5" s="96" t="s">
        <v>257</v>
      </c>
      <c r="E5" s="97"/>
      <c r="F5" s="97"/>
    </row>
    <row r="6" spans="1:6" x14ac:dyDescent="0.25">
      <c r="A6" s="556"/>
      <c r="B6" s="94" t="s">
        <v>258</v>
      </c>
      <c r="C6" s="95"/>
      <c r="D6" s="96" t="s">
        <v>257</v>
      </c>
      <c r="E6" s="97"/>
      <c r="F6" s="97"/>
    </row>
    <row r="7" spans="1:6" x14ac:dyDescent="0.25">
      <c r="A7" s="556"/>
      <c r="B7" s="94" t="s">
        <v>259</v>
      </c>
      <c r="C7" s="95"/>
      <c r="D7" s="96" t="s">
        <v>257</v>
      </c>
      <c r="E7" s="97"/>
      <c r="F7" s="97"/>
    </row>
    <row r="8" spans="1:6" x14ac:dyDescent="0.25">
      <c r="A8" s="556"/>
      <c r="B8" s="94" t="s">
        <v>260</v>
      </c>
      <c r="C8" s="95"/>
      <c r="D8" s="96" t="s">
        <v>257</v>
      </c>
      <c r="E8" s="97"/>
      <c r="F8" s="97"/>
    </row>
    <row r="9" spans="1:6" ht="19.5" customHeight="1" x14ac:dyDescent="0.25">
      <c r="A9" s="557" t="s">
        <v>261</v>
      </c>
      <c r="B9" s="553" t="s">
        <v>262</v>
      </c>
      <c r="C9" s="553"/>
      <c r="D9" s="553"/>
      <c r="E9" s="97"/>
      <c r="F9" s="97"/>
    </row>
    <row r="10" spans="1:6" x14ac:dyDescent="0.25">
      <c r="A10" s="557"/>
      <c r="B10" s="558" t="s">
        <v>263</v>
      </c>
      <c r="C10" s="558"/>
      <c r="D10" s="558"/>
      <c r="E10" s="97"/>
      <c r="F10" s="97"/>
    </row>
    <row r="11" spans="1:6" x14ac:dyDescent="0.25">
      <c r="A11" s="552" t="s">
        <v>264</v>
      </c>
      <c r="B11" s="553" t="s">
        <v>265</v>
      </c>
      <c r="C11" s="553"/>
      <c r="D11" s="553"/>
      <c r="E11" s="97"/>
      <c r="F11" s="97"/>
    </row>
    <row r="12" spans="1:6" x14ac:dyDescent="0.25">
      <c r="A12" s="552"/>
      <c r="B12" s="553" t="s">
        <v>266</v>
      </c>
      <c r="C12" s="553"/>
      <c r="D12" s="553"/>
      <c r="E12" s="97"/>
      <c r="F12" s="97"/>
    </row>
    <row r="14" spans="1:6" x14ac:dyDescent="0.25">
      <c r="A14" s="98" t="s">
        <v>267</v>
      </c>
    </row>
  </sheetData>
  <mergeCells count="9">
    <mergeCell ref="A11:A12"/>
    <mergeCell ref="B11:D11"/>
    <mergeCell ref="B12:D12"/>
    <mergeCell ref="C1:D1"/>
    <mergeCell ref="B4:D4"/>
    <mergeCell ref="A5:A8"/>
    <mergeCell ref="A9:A10"/>
    <mergeCell ref="B9:D9"/>
    <mergeCell ref="B10:D10"/>
  </mergeCells>
  <phoneticPr fontId="6" type="noConversion"/>
  <printOptions horizontalCentered="1"/>
  <pageMargins left="0.98425196850393704" right="0.19685039370078741" top="0.55118110236220474" bottom="0.47244094488188981" header="0.15748031496062992" footer="0.15748031496062992"/>
  <pageSetup paperSize="9" fitToWidth="0" fitToHeight="0" orientation="landscape" r:id="rId1"/>
  <headerFooter alignWithMargins="0">
    <oddFooter>&amp;L&amp;"標楷體,粗體"       主管：&amp;C&amp;"標楷體,粗體"    填表人：                     填表人電話：&amp;R&amp;"標楷體,粗體"110.3.31版</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C8" sqref="C8"/>
    </sheetView>
  </sheetViews>
  <sheetFormatPr defaultColWidth="11.25" defaultRowHeight="16.5" x14ac:dyDescent="0.25"/>
  <cols>
    <col min="1" max="7" width="12.625" style="100" customWidth="1"/>
    <col min="8" max="8" width="11.25" style="100" customWidth="1"/>
    <col min="9" max="16384" width="11.25" style="100"/>
  </cols>
  <sheetData>
    <row r="1" spans="1:7" ht="21" x14ac:dyDescent="0.25">
      <c r="A1" s="99" t="s">
        <v>23</v>
      </c>
      <c r="D1" s="101" t="s">
        <v>24</v>
      </c>
    </row>
    <row r="2" spans="1:7" x14ac:dyDescent="0.25">
      <c r="A2" s="100" t="str">
        <f>清單!F1</f>
        <v>○○縣○○鄉農會信用部</v>
      </c>
      <c r="G2" s="102" t="str">
        <f>"檢查基準日："&amp;TEXT(清單!F2,"eeee年mm月dd日")</f>
        <v>檢查基準日：110年03月31日</v>
      </c>
    </row>
    <row r="3" spans="1:7" x14ac:dyDescent="0.25">
      <c r="A3" s="559" t="s">
        <v>268</v>
      </c>
      <c r="B3" s="560" t="s">
        <v>269</v>
      </c>
      <c r="C3" s="561" t="s">
        <v>270</v>
      </c>
      <c r="D3" s="561"/>
      <c r="E3" s="561"/>
      <c r="F3" s="561"/>
      <c r="G3" s="560" t="s">
        <v>271</v>
      </c>
    </row>
    <row r="4" spans="1:7" x14ac:dyDescent="0.25">
      <c r="A4" s="559"/>
      <c r="B4" s="560"/>
      <c r="C4" s="561" t="s">
        <v>272</v>
      </c>
      <c r="D4" s="561" t="s">
        <v>273</v>
      </c>
      <c r="E4" s="406" t="s">
        <v>274</v>
      </c>
      <c r="F4" s="559" t="s">
        <v>275</v>
      </c>
      <c r="G4" s="560"/>
    </row>
    <row r="5" spans="1:7" x14ac:dyDescent="0.25">
      <c r="A5" s="559"/>
      <c r="B5" s="560"/>
      <c r="C5" s="561"/>
      <c r="D5" s="561"/>
      <c r="E5" s="436" t="s">
        <v>276</v>
      </c>
      <c r="F5" s="559"/>
      <c r="G5" s="560"/>
    </row>
    <row r="6" spans="1:7" ht="27" customHeight="1" x14ac:dyDescent="0.25">
      <c r="A6" s="320">
        <f>EDATE(清單!$F$2,-11)</f>
        <v>43951</v>
      </c>
      <c r="B6" s="104"/>
      <c r="C6" s="105"/>
      <c r="D6" s="105"/>
      <c r="E6" s="105"/>
      <c r="F6" s="106">
        <f t="shared" ref="F6:F18" si="0">E6/MAX(1,B6)</f>
        <v>0</v>
      </c>
      <c r="G6" s="107"/>
    </row>
    <row r="7" spans="1:7" ht="27" customHeight="1" x14ac:dyDescent="0.25">
      <c r="A7" s="321">
        <f>EDATE(清單!$F$2,-10)</f>
        <v>43982</v>
      </c>
      <c r="B7" s="108"/>
      <c r="C7" s="109"/>
      <c r="D7" s="109"/>
      <c r="E7" s="109">
        <f t="shared" ref="E7:E18" si="1">C7-D7</f>
        <v>0</v>
      </c>
      <c r="F7" s="110">
        <f t="shared" si="0"/>
        <v>0</v>
      </c>
      <c r="G7" s="111"/>
    </row>
    <row r="8" spans="1:7" ht="27" customHeight="1" x14ac:dyDescent="0.25">
      <c r="A8" s="321">
        <f>EDATE(清單!$F$2,-9)</f>
        <v>44012</v>
      </c>
      <c r="B8" s="108"/>
      <c r="C8" s="109"/>
      <c r="D8" s="109"/>
      <c r="E8" s="109">
        <f t="shared" si="1"/>
        <v>0</v>
      </c>
      <c r="F8" s="110">
        <f t="shared" si="0"/>
        <v>0</v>
      </c>
      <c r="G8" s="111"/>
    </row>
    <row r="9" spans="1:7" ht="27" customHeight="1" x14ac:dyDescent="0.25">
      <c r="A9" s="321">
        <f>EDATE(清單!$F$2,-8)</f>
        <v>44043</v>
      </c>
      <c r="B9" s="108"/>
      <c r="C9" s="109"/>
      <c r="D9" s="109"/>
      <c r="E9" s="109">
        <f t="shared" si="1"/>
        <v>0</v>
      </c>
      <c r="F9" s="110">
        <f t="shared" si="0"/>
        <v>0</v>
      </c>
      <c r="G9" s="111"/>
    </row>
    <row r="10" spans="1:7" ht="27" customHeight="1" x14ac:dyDescent="0.25">
      <c r="A10" s="321">
        <f>EDATE(清單!$F$2,-7)</f>
        <v>44074</v>
      </c>
      <c r="B10" s="108"/>
      <c r="C10" s="109"/>
      <c r="D10" s="109"/>
      <c r="E10" s="109">
        <f t="shared" si="1"/>
        <v>0</v>
      </c>
      <c r="F10" s="110">
        <f t="shared" si="0"/>
        <v>0</v>
      </c>
      <c r="G10" s="111"/>
    </row>
    <row r="11" spans="1:7" ht="27" customHeight="1" x14ac:dyDescent="0.25">
      <c r="A11" s="321">
        <f>EDATE(清單!$F$2,-6)</f>
        <v>44104</v>
      </c>
      <c r="B11" s="108"/>
      <c r="C11" s="109"/>
      <c r="D11" s="109"/>
      <c r="E11" s="109">
        <f t="shared" si="1"/>
        <v>0</v>
      </c>
      <c r="F11" s="110">
        <f t="shared" si="0"/>
        <v>0</v>
      </c>
      <c r="G11" s="111"/>
    </row>
    <row r="12" spans="1:7" ht="27" customHeight="1" x14ac:dyDescent="0.25">
      <c r="A12" s="321">
        <f>EDATE(清單!$F$2,-5)</f>
        <v>44135</v>
      </c>
      <c r="B12" s="108"/>
      <c r="C12" s="109"/>
      <c r="D12" s="109"/>
      <c r="E12" s="109">
        <f t="shared" si="1"/>
        <v>0</v>
      </c>
      <c r="F12" s="110">
        <f t="shared" si="0"/>
        <v>0</v>
      </c>
      <c r="G12" s="111"/>
    </row>
    <row r="13" spans="1:7" ht="27" customHeight="1" x14ac:dyDescent="0.25">
      <c r="A13" s="321">
        <f>EDATE(清單!$F$2,-4)</f>
        <v>44165</v>
      </c>
      <c r="B13" s="108"/>
      <c r="C13" s="109"/>
      <c r="D13" s="109"/>
      <c r="E13" s="109">
        <f t="shared" si="1"/>
        <v>0</v>
      </c>
      <c r="F13" s="110">
        <f t="shared" si="0"/>
        <v>0</v>
      </c>
      <c r="G13" s="111"/>
    </row>
    <row r="14" spans="1:7" ht="27" customHeight="1" x14ac:dyDescent="0.25">
      <c r="A14" s="321">
        <f>EDATE(清單!$F$2,-3)</f>
        <v>44196</v>
      </c>
      <c r="B14" s="108"/>
      <c r="C14" s="109"/>
      <c r="D14" s="109"/>
      <c r="E14" s="109">
        <f t="shared" si="1"/>
        <v>0</v>
      </c>
      <c r="F14" s="110">
        <f t="shared" si="0"/>
        <v>0</v>
      </c>
      <c r="G14" s="111"/>
    </row>
    <row r="15" spans="1:7" ht="27" customHeight="1" x14ac:dyDescent="0.25">
      <c r="A15" s="321">
        <f>EDATE(清單!$F$2,-2)</f>
        <v>44227</v>
      </c>
      <c r="B15" s="108"/>
      <c r="C15" s="109"/>
      <c r="D15" s="109"/>
      <c r="E15" s="109">
        <f t="shared" si="1"/>
        <v>0</v>
      </c>
      <c r="F15" s="110">
        <f t="shared" si="0"/>
        <v>0</v>
      </c>
      <c r="G15" s="111"/>
    </row>
    <row r="16" spans="1:7" ht="27" customHeight="1" x14ac:dyDescent="0.25">
      <c r="A16" s="321">
        <f>EDATE(清單!$F$2,-1)</f>
        <v>44255</v>
      </c>
      <c r="B16" s="108"/>
      <c r="C16" s="109"/>
      <c r="D16" s="109"/>
      <c r="E16" s="109">
        <f t="shared" si="1"/>
        <v>0</v>
      </c>
      <c r="F16" s="110">
        <f t="shared" si="0"/>
        <v>0</v>
      </c>
      <c r="G16" s="111"/>
    </row>
    <row r="17" spans="1:7" ht="27" customHeight="1" x14ac:dyDescent="0.25">
      <c r="A17" s="322">
        <f>清單!F2</f>
        <v>44286</v>
      </c>
      <c r="B17" s="112"/>
      <c r="C17" s="113"/>
      <c r="D17" s="113"/>
      <c r="E17" s="113">
        <f t="shared" si="1"/>
        <v>0</v>
      </c>
      <c r="F17" s="114">
        <f t="shared" si="0"/>
        <v>0</v>
      </c>
      <c r="G17" s="115"/>
    </row>
    <row r="18" spans="1:7" ht="27" customHeight="1" x14ac:dyDescent="0.25">
      <c r="A18" s="103" t="s">
        <v>277</v>
      </c>
      <c r="B18" s="108">
        <f>SUM(B6:B17)</f>
        <v>0</v>
      </c>
      <c r="C18" s="108">
        <f>SUM(C6:C17)</f>
        <v>0</v>
      </c>
      <c r="D18" s="108">
        <f>SUM(D6:D17)</f>
        <v>0</v>
      </c>
      <c r="E18" s="109">
        <f t="shared" si="1"/>
        <v>0</v>
      </c>
      <c r="F18" s="110">
        <f t="shared" si="0"/>
        <v>0</v>
      </c>
      <c r="G18" s="111" t="e">
        <f>AVERAGE(G6:G17)</f>
        <v>#DIV/0!</v>
      </c>
    </row>
    <row r="19" spans="1:7" x14ac:dyDescent="0.25">
      <c r="A19" s="116" t="s">
        <v>278</v>
      </c>
      <c r="B19" s="117"/>
      <c r="C19" s="117"/>
      <c r="D19" s="117"/>
      <c r="E19" s="117"/>
      <c r="F19" s="117"/>
      <c r="G19" s="118"/>
    </row>
    <row r="20" spans="1:7" ht="22.5" customHeight="1" x14ac:dyDescent="0.25">
      <c r="A20" s="116"/>
      <c r="B20" s="117"/>
      <c r="C20" s="117"/>
      <c r="D20" s="117"/>
      <c r="E20" s="117"/>
      <c r="F20" s="117"/>
      <c r="G20" s="118"/>
    </row>
    <row r="21" spans="1:7" ht="22.5" customHeight="1" x14ac:dyDescent="0.25">
      <c r="A21" s="116"/>
      <c r="B21" s="117"/>
      <c r="C21" s="117"/>
      <c r="D21" s="117"/>
      <c r="E21" s="117"/>
      <c r="F21" s="117"/>
      <c r="G21" s="118"/>
    </row>
    <row r="22" spans="1:7" ht="22.5" customHeight="1" x14ac:dyDescent="0.25">
      <c r="A22" s="116"/>
      <c r="B22" s="117"/>
      <c r="C22" s="117"/>
      <c r="D22" s="117"/>
      <c r="E22" s="117"/>
      <c r="F22" s="117"/>
      <c r="G22" s="118"/>
    </row>
    <row r="23" spans="1:7" ht="22.5" customHeight="1" x14ac:dyDescent="0.25">
      <c r="A23" s="116"/>
      <c r="B23" s="117"/>
      <c r="C23" s="117"/>
      <c r="D23" s="117"/>
      <c r="E23" s="117"/>
      <c r="F23" s="117"/>
      <c r="G23" s="118"/>
    </row>
    <row r="24" spans="1:7" ht="22.5" customHeight="1" x14ac:dyDescent="0.25">
      <c r="A24" s="116"/>
      <c r="B24" s="117"/>
      <c r="C24" s="117"/>
      <c r="D24" s="117"/>
      <c r="E24" s="117"/>
      <c r="F24" s="117"/>
      <c r="G24" s="118"/>
    </row>
    <row r="25" spans="1:7" ht="22.5" customHeight="1" x14ac:dyDescent="0.25">
      <c r="A25" s="116"/>
      <c r="B25" s="117"/>
      <c r="C25" s="117"/>
      <c r="D25" s="117"/>
      <c r="E25" s="117"/>
      <c r="F25" s="117"/>
      <c r="G25" s="118"/>
    </row>
    <row r="26" spans="1:7" ht="22.5" customHeight="1" x14ac:dyDescent="0.25">
      <c r="A26" s="116"/>
      <c r="B26" s="117"/>
      <c r="C26" s="117"/>
      <c r="D26" s="117"/>
      <c r="E26" s="117"/>
      <c r="F26" s="117"/>
      <c r="G26" s="118"/>
    </row>
    <row r="27" spans="1:7" ht="22.5" customHeight="1" x14ac:dyDescent="0.25">
      <c r="A27" s="116"/>
      <c r="B27" s="117"/>
      <c r="C27" s="117"/>
      <c r="D27" s="117"/>
      <c r="E27" s="117"/>
      <c r="F27" s="117"/>
      <c r="G27" s="118"/>
    </row>
    <row r="28" spans="1:7" ht="22.5" customHeight="1" x14ac:dyDescent="0.25">
      <c r="A28" s="116"/>
      <c r="B28" s="117"/>
      <c r="C28" s="117"/>
      <c r="D28" s="117"/>
      <c r="E28" s="117"/>
      <c r="F28" s="117"/>
      <c r="G28" s="118"/>
    </row>
    <row r="29" spans="1:7" ht="22.5" customHeight="1" x14ac:dyDescent="0.25">
      <c r="A29" s="116"/>
      <c r="B29" s="117"/>
      <c r="C29" s="117"/>
      <c r="D29" s="117"/>
      <c r="E29" s="117"/>
      <c r="F29" s="117"/>
      <c r="G29" s="118"/>
    </row>
    <row r="30" spans="1:7" x14ac:dyDescent="0.25">
      <c r="A30" s="100" t="s">
        <v>279</v>
      </c>
    </row>
    <row r="31" spans="1:7" x14ac:dyDescent="0.25">
      <c r="A31" s="100" t="s">
        <v>280</v>
      </c>
    </row>
  </sheetData>
  <mergeCells count="7">
    <mergeCell ref="A3:A5"/>
    <mergeCell ref="B3:B5"/>
    <mergeCell ref="C3:F3"/>
    <mergeCell ref="G3:G5"/>
    <mergeCell ref="C4:C5"/>
    <mergeCell ref="D4:D5"/>
    <mergeCell ref="F4:F5"/>
  </mergeCells>
  <phoneticPr fontId="6" type="noConversion"/>
  <printOptions horizontalCentered="1"/>
  <pageMargins left="0.15748031496062992" right="0.19685039370078741" top="0.6692913385826772" bottom="0.43307086614173229" header="0.6692913385826772" footer="0.19685039370078741"/>
  <pageSetup paperSize="9" fitToWidth="0" fitToHeight="0" orientation="portrait" r:id="rId1"/>
  <headerFooter alignWithMargins="0">
    <oddFooter>&amp;L&amp;"標楷體,粗體"主管：&amp;C&amp;"標楷體,粗體"填表人：                   填表人電話：&amp;R&amp;"標楷體,粗體"110.3.31版</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F9" sqref="F9"/>
    </sheetView>
  </sheetViews>
  <sheetFormatPr defaultColWidth="8" defaultRowHeight="24.95" customHeight="1" x14ac:dyDescent="0.25"/>
  <cols>
    <col min="1" max="8" width="14.75" style="121" customWidth="1"/>
    <col min="9" max="9" width="8" style="121" customWidth="1"/>
    <col min="10" max="16384" width="8" style="121"/>
  </cols>
  <sheetData>
    <row r="1" spans="1:8" ht="21" x14ac:dyDescent="0.25">
      <c r="A1" s="99" t="s">
        <v>282</v>
      </c>
      <c r="B1" s="119"/>
      <c r="C1" s="562" t="s">
        <v>26</v>
      </c>
      <c r="D1" s="562"/>
      <c r="E1" s="562"/>
      <c r="F1" s="562"/>
      <c r="G1" s="119"/>
      <c r="H1" s="119"/>
    </row>
    <row r="2" spans="1:8" ht="19.5" x14ac:dyDescent="0.25">
      <c r="A2" s="563" t="str">
        <f>CONCATENATE(YEAR(EDATE(清單!F3,-11))-1910,"年",MONTH(EDATE(清單!F3,-11)),"月～",YEAR(清單!F2)-1911,"年",MONTH(清單!F2),"月")</f>
        <v>108年4月～110年3月</v>
      </c>
      <c r="B2" s="563"/>
      <c r="C2" s="563"/>
      <c r="D2" s="563"/>
      <c r="E2" s="563"/>
      <c r="F2" s="563"/>
      <c r="G2" s="563"/>
      <c r="H2" s="563"/>
    </row>
    <row r="3" spans="1:8" s="123" customFormat="1" ht="16.5" x14ac:dyDescent="0.25">
      <c r="A3" s="405" t="s">
        <v>283</v>
      </c>
      <c r="B3" s="559" t="s">
        <v>284</v>
      </c>
      <c r="C3" s="406" t="s">
        <v>285</v>
      </c>
      <c r="D3" s="406" t="s">
        <v>286</v>
      </c>
      <c r="E3" s="406" t="s">
        <v>287</v>
      </c>
      <c r="F3" s="407" t="s">
        <v>288</v>
      </c>
      <c r="G3" s="559" t="s">
        <v>289</v>
      </c>
      <c r="H3" s="559" t="s">
        <v>78</v>
      </c>
    </row>
    <row r="4" spans="1:8" s="123" customFormat="1" ht="16.5" x14ac:dyDescent="0.25">
      <c r="A4" s="405" t="s">
        <v>290</v>
      </c>
      <c r="B4" s="559"/>
      <c r="C4" s="408" t="s">
        <v>291</v>
      </c>
      <c r="D4" s="408" t="s">
        <v>214</v>
      </c>
      <c r="E4" s="408" t="s">
        <v>292</v>
      </c>
      <c r="F4" s="409" t="s">
        <v>293</v>
      </c>
      <c r="G4" s="559"/>
      <c r="H4" s="559"/>
    </row>
    <row r="5" spans="1:8" ht="16.5" x14ac:dyDescent="0.25">
      <c r="A5" s="103"/>
      <c r="B5" s="122"/>
      <c r="C5" s="122"/>
      <c r="D5" s="122"/>
      <c r="E5" s="122"/>
      <c r="F5" s="122"/>
      <c r="G5" s="103"/>
      <c r="H5" s="122"/>
    </row>
    <row r="6" spans="1:8" ht="16.5" x14ac:dyDescent="0.25">
      <c r="A6" s="103"/>
      <c r="B6" s="124"/>
      <c r="C6" s="124"/>
      <c r="D6" s="124"/>
      <c r="E6" s="124"/>
      <c r="F6" s="124"/>
      <c r="G6" s="103"/>
      <c r="H6" s="124"/>
    </row>
    <row r="7" spans="1:8" ht="16.5" x14ac:dyDescent="0.25">
      <c r="A7" s="103"/>
      <c r="B7" s="122"/>
      <c r="C7" s="122"/>
      <c r="D7" s="122"/>
      <c r="E7" s="122"/>
      <c r="F7" s="122"/>
      <c r="G7" s="103"/>
      <c r="H7" s="122"/>
    </row>
    <row r="8" spans="1:8" ht="16.5" x14ac:dyDescent="0.25">
      <c r="A8" s="103"/>
      <c r="B8" s="124"/>
      <c r="C8" s="124"/>
      <c r="D8" s="124"/>
      <c r="E8" s="124"/>
      <c r="F8" s="124"/>
      <c r="G8" s="103"/>
      <c r="H8" s="124"/>
    </row>
    <row r="9" spans="1:8" ht="16.5" x14ac:dyDescent="0.25">
      <c r="A9" s="103"/>
      <c r="B9" s="122"/>
      <c r="C9" s="122"/>
      <c r="D9" s="122"/>
      <c r="E9" s="122"/>
      <c r="F9" s="122"/>
      <c r="G9" s="103"/>
      <c r="H9" s="122"/>
    </row>
    <row r="10" spans="1:8" ht="16.5" x14ac:dyDescent="0.25">
      <c r="A10" s="103"/>
      <c r="B10" s="124"/>
      <c r="C10" s="124"/>
      <c r="D10" s="124"/>
      <c r="E10" s="124"/>
      <c r="F10" s="124"/>
      <c r="G10" s="103"/>
      <c r="H10" s="124"/>
    </row>
    <row r="11" spans="1:8" ht="16.5" x14ac:dyDescent="0.25">
      <c r="A11" s="103"/>
      <c r="B11" s="122"/>
      <c r="C11" s="122"/>
      <c r="D11" s="122"/>
      <c r="E11" s="122"/>
      <c r="F11" s="122"/>
      <c r="G11" s="103"/>
      <c r="H11" s="122"/>
    </row>
    <row r="12" spans="1:8" ht="16.5" x14ac:dyDescent="0.25">
      <c r="A12" s="103"/>
      <c r="B12" s="124"/>
      <c r="C12" s="124"/>
      <c r="D12" s="124"/>
      <c r="E12" s="124"/>
      <c r="F12" s="124"/>
      <c r="G12" s="103"/>
      <c r="H12" s="124"/>
    </row>
    <row r="13" spans="1:8" ht="16.5" x14ac:dyDescent="0.25">
      <c r="A13" s="103"/>
      <c r="B13" s="122"/>
      <c r="C13" s="122"/>
      <c r="D13" s="122"/>
      <c r="E13" s="122"/>
      <c r="F13" s="122"/>
      <c r="G13" s="103"/>
      <c r="H13" s="122"/>
    </row>
    <row r="14" spans="1:8" ht="16.5" x14ac:dyDescent="0.25">
      <c r="A14" s="103"/>
      <c r="B14" s="124"/>
      <c r="C14" s="124"/>
      <c r="D14" s="124"/>
      <c r="E14" s="124"/>
      <c r="F14" s="124"/>
      <c r="G14" s="103"/>
      <c r="H14" s="124"/>
    </row>
    <row r="15" spans="1:8" ht="16.5" x14ac:dyDescent="0.25">
      <c r="A15" s="103"/>
      <c r="B15" s="122"/>
      <c r="C15" s="122"/>
      <c r="D15" s="122"/>
      <c r="E15" s="122"/>
      <c r="F15" s="122"/>
      <c r="G15" s="103"/>
      <c r="H15" s="122"/>
    </row>
    <row r="16" spans="1:8" ht="16.5" x14ac:dyDescent="0.25">
      <c r="A16" s="103"/>
      <c r="B16" s="124"/>
      <c r="C16" s="124"/>
      <c r="D16" s="124"/>
      <c r="E16" s="124"/>
      <c r="F16" s="124"/>
      <c r="G16" s="103"/>
      <c r="H16" s="124"/>
    </row>
    <row r="17" spans="1:8" ht="16.5" x14ac:dyDescent="0.25">
      <c r="A17" s="103"/>
      <c r="B17" s="122"/>
      <c r="C17" s="122"/>
      <c r="D17" s="122"/>
      <c r="E17" s="122"/>
      <c r="F17" s="122"/>
      <c r="G17" s="103"/>
      <c r="H17" s="122"/>
    </row>
    <row r="18" spans="1:8" ht="16.5" x14ac:dyDescent="0.25">
      <c r="A18" s="103"/>
      <c r="B18" s="124"/>
      <c r="C18" s="124"/>
      <c r="D18" s="124"/>
      <c r="E18" s="124"/>
      <c r="F18" s="124"/>
      <c r="G18" s="103"/>
      <c r="H18" s="124"/>
    </row>
    <row r="19" spans="1:8" ht="16.5" x14ac:dyDescent="0.25">
      <c r="A19" s="103"/>
      <c r="B19" s="122"/>
      <c r="C19" s="122"/>
      <c r="D19" s="122"/>
      <c r="E19" s="122"/>
      <c r="F19" s="122"/>
      <c r="G19" s="103"/>
      <c r="H19" s="122"/>
    </row>
    <row r="20" spans="1:8" ht="16.5" x14ac:dyDescent="0.25">
      <c r="A20" s="103"/>
      <c r="B20" s="124"/>
      <c r="C20" s="124"/>
      <c r="D20" s="124"/>
      <c r="E20" s="124"/>
      <c r="F20" s="124"/>
      <c r="G20" s="103"/>
      <c r="H20" s="124"/>
    </row>
    <row r="21" spans="1:8" ht="16.5" x14ac:dyDescent="0.25">
      <c r="A21" s="103" t="s">
        <v>294</v>
      </c>
      <c r="B21" s="122"/>
      <c r="C21" s="122"/>
      <c r="D21" s="122"/>
      <c r="E21" s="122"/>
      <c r="F21" s="122"/>
      <c r="G21" s="103"/>
      <c r="H21" s="122"/>
    </row>
    <row r="22" spans="1:8" ht="16.5" x14ac:dyDescent="0.25">
      <c r="A22" s="103"/>
      <c r="B22" s="124"/>
      <c r="C22" s="124"/>
      <c r="D22" s="124"/>
      <c r="E22" s="124"/>
      <c r="F22" s="124"/>
      <c r="G22" s="103"/>
      <c r="H22" s="124"/>
    </row>
    <row r="23" spans="1:8" ht="16.5" x14ac:dyDescent="0.25">
      <c r="A23" s="103" t="s">
        <v>294</v>
      </c>
      <c r="B23" s="122"/>
      <c r="C23" s="122"/>
      <c r="D23" s="122"/>
      <c r="E23" s="122"/>
      <c r="F23" s="122"/>
      <c r="G23" s="103"/>
      <c r="H23" s="122"/>
    </row>
    <row r="24" spans="1:8" ht="16.5" x14ac:dyDescent="0.25">
      <c r="A24" s="103"/>
      <c r="B24" s="124"/>
      <c r="C24" s="124"/>
      <c r="D24" s="124"/>
      <c r="E24" s="124"/>
      <c r="F24" s="124"/>
      <c r="G24" s="103"/>
      <c r="H24" s="124"/>
    </row>
    <row r="25" spans="1:8" ht="16.5" x14ac:dyDescent="0.25">
      <c r="A25" s="103" t="s">
        <v>294</v>
      </c>
      <c r="B25" s="122"/>
      <c r="C25" s="122"/>
      <c r="D25" s="122"/>
      <c r="E25" s="122"/>
      <c r="F25" s="122"/>
      <c r="G25" s="103"/>
      <c r="H25" s="122"/>
    </row>
    <row r="26" spans="1:8" ht="16.5" x14ac:dyDescent="0.25">
      <c r="A26" s="103"/>
      <c r="B26" s="124"/>
      <c r="C26" s="124"/>
      <c r="D26" s="124"/>
      <c r="E26" s="124"/>
      <c r="F26" s="124"/>
      <c r="G26" s="103"/>
      <c r="H26" s="124"/>
    </row>
    <row r="27" spans="1:8" ht="16.5" x14ac:dyDescent="0.25">
      <c r="A27" s="103" t="s">
        <v>294</v>
      </c>
      <c r="B27" s="122"/>
      <c r="C27" s="122"/>
      <c r="D27" s="122"/>
      <c r="E27" s="122"/>
      <c r="F27" s="122"/>
      <c r="G27" s="103"/>
      <c r="H27" s="122"/>
    </row>
    <row r="28" spans="1:8" ht="16.5" x14ac:dyDescent="0.25">
      <c r="A28" s="103"/>
      <c r="B28" s="124"/>
      <c r="C28" s="124"/>
      <c r="D28" s="124"/>
      <c r="E28" s="124"/>
      <c r="F28" s="124"/>
      <c r="G28" s="103"/>
      <c r="H28" s="124"/>
    </row>
    <row r="29" spans="1:8" ht="16.5" x14ac:dyDescent="0.25">
      <c r="A29" s="103" t="s">
        <v>294</v>
      </c>
      <c r="B29" s="122"/>
      <c r="C29" s="122"/>
      <c r="D29" s="122"/>
      <c r="E29" s="122"/>
      <c r="F29" s="122"/>
      <c r="G29" s="103"/>
      <c r="H29" s="122"/>
    </row>
    <row r="30" spans="1:8" ht="16.5" x14ac:dyDescent="0.25">
      <c r="A30" s="103"/>
      <c r="B30" s="124"/>
      <c r="C30" s="124"/>
      <c r="D30" s="124"/>
      <c r="E30" s="124"/>
      <c r="F30" s="124"/>
      <c r="G30" s="103"/>
      <c r="H30" s="124"/>
    </row>
    <row r="31" spans="1:8" ht="16.5" x14ac:dyDescent="0.25">
      <c r="A31" s="103" t="s">
        <v>294</v>
      </c>
      <c r="B31" s="122"/>
      <c r="C31" s="122"/>
      <c r="D31" s="122"/>
      <c r="E31" s="122"/>
      <c r="F31" s="122"/>
      <c r="G31" s="103"/>
      <c r="H31" s="122"/>
    </row>
    <row r="32" spans="1:8" ht="16.5" x14ac:dyDescent="0.25">
      <c r="A32" s="103"/>
      <c r="B32" s="124"/>
      <c r="C32" s="124"/>
      <c r="D32" s="124"/>
      <c r="E32" s="124"/>
      <c r="F32" s="124"/>
      <c r="G32" s="103"/>
      <c r="H32" s="124"/>
    </row>
    <row r="33" spans="1:8" ht="16.5" x14ac:dyDescent="0.25">
      <c r="A33" s="103" t="s">
        <v>294</v>
      </c>
      <c r="B33" s="122"/>
      <c r="C33" s="122"/>
      <c r="D33" s="122"/>
      <c r="E33" s="122"/>
      <c r="F33" s="122"/>
      <c r="G33" s="103"/>
      <c r="H33" s="122"/>
    </row>
    <row r="34" spans="1:8" ht="16.5" x14ac:dyDescent="0.25">
      <c r="A34" s="103"/>
      <c r="B34" s="124"/>
      <c r="C34" s="124"/>
      <c r="D34" s="124"/>
      <c r="E34" s="124"/>
      <c r="F34" s="124"/>
      <c r="G34" s="103"/>
      <c r="H34" s="124"/>
    </row>
  </sheetData>
  <mergeCells count="5">
    <mergeCell ref="C1:F1"/>
    <mergeCell ref="A2:H2"/>
    <mergeCell ref="B3:B4"/>
    <mergeCell ref="G3:G4"/>
    <mergeCell ref="H3:H4"/>
  </mergeCells>
  <phoneticPr fontId="6" type="noConversion"/>
  <printOptions horizontalCentered="1"/>
  <pageMargins left="0.98425196850393704" right="0.15748031496062992" top="0.15748031496062992" bottom="0.43307086614173229" header="0.15748031496062992" footer="0.19685039370078741"/>
  <pageSetup paperSize="9" fitToWidth="0" fitToHeight="0" orientation="landscape" r:id="rId1"/>
  <headerFooter alignWithMargins="0">
    <oddFooter>&amp;L&amp;"標楷體,粗體"　　　　主管：&amp;C&amp;"標楷體,粗體"    填表人：                     填表人電話：&amp;R&amp;"標楷體,粗體"110.3.31版</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activeCell="A2" sqref="A2"/>
    </sheetView>
  </sheetViews>
  <sheetFormatPr defaultRowHeight="16.5" x14ac:dyDescent="0.25"/>
  <cols>
    <col min="1" max="1" width="8.125" style="470" customWidth="1"/>
    <col min="2" max="2" width="11" style="1" customWidth="1"/>
    <col min="3" max="3" width="67.625" style="1" customWidth="1"/>
  </cols>
  <sheetData>
    <row r="1" spans="1:3" ht="21" x14ac:dyDescent="0.3">
      <c r="A1" s="511" t="s">
        <v>829</v>
      </c>
      <c r="B1" s="512"/>
      <c r="C1" s="512"/>
    </row>
    <row r="2" spans="1:3" x14ac:dyDescent="0.25">
      <c r="A2" s="1" t="str">
        <f>"(一)檢查基準日："&amp;TEXT(清單!F2,"eeee年mm月dd日")</f>
        <v>(一)檢查基準日：110年03月31日</v>
      </c>
    </row>
    <row r="3" spans="1:3" x14ac:dyDescent="0.25">
      <c r="A3" s="513" t="str">
        <f>"(二)上次檢查基準日："&amp;TEXT(清單!F3,"eeee年mm月dd日")</f>
        <v>(二)上次檢查基準日：108年03月31日</v>
      </c>
      <c r="B3" s="513"/>
      <c r="C3" s="513"/>
    </row>
    <row r="4" spans="1:3" x14ac:dyDescent="0.25">
      <c r="A4" s="470" t="s">
        <v>875</v>
      </c>
      <c r="B4" s="485" t="s">
        <v>828</v>
      </c>
      <c r="C4" s="482" t="str">
        <f>清單!F4</f>
        <v>10,000千元</v>
      </c>
    </row>
    <row r="5" spans="1:3" x14ac:dyDescent="0.25">
      <c r="A5" s="360" t="s">
        <v>3</v>
      </c>
      <c r="B5" s="361" t="s">
        <v>871</v>
      </c>
      <c r="C5" s="362" t="s">
        <v>5</v>
      </c>
    </row>
    <row r="6" spans="1:3" ht="15" customHeight="1" x14ac:dyDescent="0.25">
      <c r="A6" s="516" t="s">
        <v>835</v>
      </c>
      <c r="B6" s="345" t="s">
        <v>830</v>
      </c>
      <c r="C6" s="332" t="s">
        <v>837</v>
      </c>
    </row>
    <row r="7" spans="1:3" ht="33" customHeight="1" x14ac:dyDescent="0.25">
      <c r="A7" s="516"/>
      <c r="B7" s="345" t="s">
        <v>847</v>
      </c>
      <c r="C7" s="483" t="s">
        <v>831</v>
      </c>
    </row>
    <row r="8" spans="1:3" x14ac:dyDescent="0.25">
      <c r="A8" s="516"/>
      <c r="B8" s="345" t="s">
        <v>850</v>
      </c>
      <c r="C8" s="332" t="s">
        <v>832</v>
      </c>
    </row>
    <row r="9" spans="1:3" x14ac:dyDescent="0.25">
      <c r="A9" s="516"/>
      <c r="B9" s="345" t="s">
        <v>830</v>
      </c>
      <c r="C9" s="332" t="s">
        <v>874</v>
      </c>
    </row>
    <row r="10" spans="1:3" ht="33" x14ac:dyDescent="0.25">
      <c r="A10" s="516"/>
      <c r="B10" s="345" t="s">
        <v>851</v>
      </c>
      <c r="C10" s="483" t="s">
        <v>838</v>
      </c>
    </row>
    <row r="11" spans="1:3" x14ac:dyDescent="0.25">
      <c r="A11" s="516"/>
      <c r="B11" s="345" t="s">
        <v>852</v>
      </c>
      <c r="C11" s="332" t="s">
        <v>873</v>
      </c>
    </row>
    <row r="12" spans="1:3" x14ac:dyDescent="0.25">
      <c r="A12" s="516"/>
      <c r="B12" s="345" t="s">
        <v>853</v>
      </c>
      <c r="C12" s="332" t="s">
        <v>833</v>
      </c>
    </row>
    <row r="13" spans="1:3" ht="33" x14ac:dyDescent="0.25">
      <c r="A13" s="516"/>
      <c r="B13" s="345" t="s">
        <v>854</v>
      </c>
      <c r="C13" s="483" t="s">
        <v>839</v>
      </c>
    </row>
    <row r="14" spans="1:3" ht="31.5" customHeight="1" x14ac:dyDescent="0.25">
      <c r="A14" s="516"/>
      <c r="B14" s="345" t="s">
        <v>855</v>
      </c>
      <c r="C14" s="483" t="s">
        <v>840</v>
      </c>
    </row>
    <row r="15" spans="1:3" ht="33" x14ac:dyDescent="0.25">
      <c r="A15" s="516"/>
      <c r="B15" s="345" t="s">
        <v>856</v>
      </c>
      <c r="C15" s="484" t="s">
        <v>834</v>
      </c>
    </row>
    <row r="16" spans="1:3" x14ac:dyDescent="0.25">
      <c r="A16" s="516"/>
      <c r="B16" s="345" t="s">
        <v>857</v>
      </c>
      <c r="C16" s="332" t="s">
        <v>841</v>
      </c>
    </row>
    <row r="17" spans="1:3" x14ac:dyDescent="0.25">
      <c r="A17" s="516"/>
      <c r="B17" s="345" t="s">
        <v>858</v>
      </c>
      <c r="C17" s="343" t="s">
        <v>842</v>
      </c>
    </row>
    <row r="18" spans="1:3" ht="33" x14ac:dyDescent="0.25">
      <c r="A18" s="516"/>
      <c r="B18" s="345" t="s">
        <v>859</v>
      </c>
      <c r="C18" s="343" t="s">
        <v>843</v>
      </c>
    </row>
    <row r="19" spans="1:3" x14ac:dyDescent="0.25">
      <c r="A19" s="516"/>
      <c r="B19" s="345" t="s">
        <v>860</v>
      </c>
      <c r="C19" s="332" t="s">
        <v>872</v>
      </c>
    </row>
    <row r="20" spans="1:3" ht="33" x14ac:dyDescent="0.25">
      <c r="A20" s="516"/>
      <c r="B20" s="345" t="s">
        <v>861</v>
      </c>
      <c r="C20" s="343" t="s">
        <v>844</v>
      </c>
    </row>
    <row r="21" spans="1:3" x14ac:dyDescent="0.25">
      <c r="A21" s="516"/>
      <c r="B21" s="345" t="s">
        <v>862</v>
      </c>
      <c r="C21" s="483" t="s">
        <v>866</v>
      </c>
    </row>
    <row r="22" spans="1:3" ht="33" x14ac:dyDescent="0.25">
      <c r="A22" s="516"/>
      <c r="B22" s="345" t="s">
        <v>863</v>
      </c>
      <c r="C22" s="343" t="s">
        <v>876</v>
      </c>
    </row>
    <row r="23" spans="1:3" ht="33" x14ac:dyDescent="0.25">
      <c r="A23" s="516"/>
      <c r="B23" s="345" t="s">
        <v>864</v>
      </c>
      <c r="C23" s="483" t="s">
        <v>845</v>
      </c>
    </row>
    <row r="24" spans="1:3" x14ac:dyDescent="0.25">
      <c r="A24" s="516"/>
      <c r="B24" s="345" t="s">
        <v>865</v>
      </c>
      <c r="C24" s="343" t="s">
        <v>957</v>
      </c>
    </row>
    <row r="25" spans="1:3" x14ac:dyDescent="0.25">
      <c r="A25" s="516"/>
      <c r="B25" s="345" t="s">
        <v>954</v>
      </c>
      <c r="C25" s="332" t="s">
        <v>956</v>
      </c>
    </row>
    <row r="26" spans="1:3" x14ac:dyDescent="0.25">
      <c r="A26" s="564" t="s">
        <v>650</v>
      </c>
      <c r="B26" s="345" t="s">
        <v>848</v>
      </c>
      <c r="C26" s="332" t="s">
        <v>846</v>
      </c>
    </row>
    <row r="27" spans="1:3" x14ac:dyDescent="0.25">
      <c r="A27" s="564"/>
      <c r="B27" s="345" t="s">
        <v>849</v>
      </c>
      <c r="C27" s="332" t="s">
        <v>877</v>
      </c>
    </row>
    <row r="28" spans="1:3" x14ac:dyDescent="0.25">
      <c r="A28" s="564"/>
      <c r="B28" s="345"/>
      <c r="C28" s="356"/>
    </row>
    <row r="29" spans="1:3" x14ac:dyDescent="0.25">
      <c r="A29" s="564"/>
      <c r="B29" s="345"/>
      <c r="C29" s="356"/>
    </row>
    <row r="30" spans="1:3" ht="33" x14ac:dyDescent="0.25">
      <c r="A30" s="565" t="s">
        <v>836</v>
      </c>
      <c r="B30" s="345" t="s">
        <v>867</v>
      </c>
      <c r="C30" s="483" t="s">
        <v>958</v>
      </c>
    </row>
    <row r="31" spans="1:3" ht="33" x14ac:dyDescent="0.25">
      <c r="A31" s="566"/>
      <c r="B31" s="345" t="s">
        <v>868</v>
      </c>
      <c r="C31" s="483" t="s">
        <v>955</v>
      </c>
    </row>
    <row r="32" spans="1:3" ht="15.75" customHeight="1" x14ac:dyDescent="0.25">
      <c r="A32" s="566"/>
      <c r="B32" s="346" t="s">
        <v>869</v>
      </c>
      <c r="C32" s="332" t="s">
        <v>953</v>
      </c>
    </row>
    <row r="33" spans="1:3" ht="35.25" customHeight="1" x14ac:dyDescent="0.25">
      <c r="A33" s="566"/>
      <c r="B33" s="350" t="s">
        <v>870</v>
      </c>
      <c r="C33" s="483" t="s">
        <v>952</v>
      </c>
    </row>
    <row r="34" spans="1:3" x14ac:dyDescent="0.25">
      <c r="A34" s="566"/>
      <c r="B34" s="358"/>
      <c r="C34" s="351"/>
    </row>
  </sheetData>
  <mergeCells count="5">
    <mergeCell ref="A1:C1"/>
    <mergeCell ref="A3:C3"/>
    <mergeCell ref="A6:A25"/>
    <mergeCell ref="A26:A29"/>
    <mergeCell ref="A30:A34"/>
  </mergeCells>
  <phoneticPr fontId="6" type="noConversion"/>
  <pageMargins left="0.70866141732283472" right="0.70866141732283472" top="0.74803149606299213" bottom="0.74803149606299213" header="0.31496062992125984" footer="0.31496062992125984"/>
  <pageSetup paperSize="9" orientation="portrait" verticalDpi="0" r:id="rId1"/>
  <headerFooter>
    <oddFooter>&amp;L&amp;"標楷體,粗體"主管：&amp;C&amp;"標楷體,粗體"提供人：
提供人電話：&amp;R&amp;"標楷體,粗體"110.3.31版</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13" workbookViewId="0">
      <selection activeCell="F30" sqref="F30"/>
    </sheetView>
  </sheetViews>
  <sheetFormatPr defaultColWidth="8" defaultRowHeight="16.5" x14ac:dyDescent="0.25"/>
  <cols>
    <col min="1" max="1" width="29.5" style="12" customWidth="1"/>
    <col min="2" max="2" width="12" style="12" customWidth="1"/>
    <col min="3" max="3" width="15" style="12" customWidth="1"/>
    <col min="4" max="4" width="9.75" style="12" customWidth="1"/>
    <col min="5" max="5" width="32.625" style="12" customWidth="1"/>
    <col min="6" max="6" width="19.5" style="12" customWidth="1"/>
    <col min="7" max="7" width="8" style="12" customWidth="1"/>
    <col min="8" max="16384" width="8" style="12"/>
  </cols>
  <sheetData>
    <row r="1" spans="1:6" ht="21" x14ac:dyDescent="0.25">
      <c r="A1" s="9" t="s">
        <v>28</v>
      </c>
      <c r="D1" s="11" t="s">
        <v>29</v>
      </c>
    </row>
    <row r="2" spans="1:6" x14ac:dyDescent="0.25">
      <c r="A2" s="25" t="str">
        <f>清單!F1</f>
        <v>○○縣○○鄉農會信用部</v>
      </c>
      <c r="B2" s="126"/>
      <c r="C2" s="126"/>
      <c r="D2" s="25" t="str">
        <f>"檢查基準日："&amp;TEXT(清單!F2,"eeee年mm月dd日")</f>
        <v>檢查基準日：110年03月31日</v>
      </c>
      <c r="E2" s="126"/>
      <c r="F2" s="2" t="s">
        <v>104</v>
      </c>
    </row>
    <row r="3" spans="1:6" x14ac:dyDescent="0.25">
      <c r="A3" s="437" t="s">
        <v>295</v>
      </c>
      <c r="B3" s="573"/>
      <c r="C3" s="573"/>
      <c r="D3" s="438" t="s">
        <v>120</v>
      </c>
      <c r="E3" s="439"/>
      <c r="F3" s="440"/>
    </row>
    <row r="4" spans="1:6" s="128" customFormat="1" x14ac:dyDescent="0.25">
      <c r="A4" s="441" t="s">
        <v>296</v>
      </c>
      <c r="B4" s="574" t="s">
        <v>3</v>
      </c>
      <c r="C4" s="574"/>
      <c r="D4" s="574"/>
      <c r="E4" s="441" t="s">
        <v>237</v>
      </c>
      <c r="F4" s="441" t="s">
        <v>297</v>
      </c>
    </row>
    <row r="5" spans="1:6" x14ac:dyDescent="0.25">
      <c r="A5" s="572" t="s">
        <v>298</v>
      </c>
      <c r="B5" s="130" t="s">
        <v>299</v>
      </c>
      <c r="C5" s="131"/>
      <c r="D5" s="132" t="s">
        <v>300</v>
      </c>
      <c r="E5" s="133"/>
      <c r="F5" s="134">
        <f>E5/MAX(1,$B$3)</f>
        <v>0</v>
      </c>
    </row>
    <row r="6" spans="1:6" x14ac:dyDescent="0.25">
      <c r="A6" s="572"/>
      <c r="B6" s="130" t="s">
        <v>301</v>
      </c>
      <c r="C6" s="131"/>
      <c r="D6" s="132" t="s">
        <v>300</v>
      </c>
      <c r="E6" s="133"/>
      <c r="F6" s="134">
        <f>E6/MAX(1,$B$3)</f>
        <v>0</v>
      </c>
    </row>
    <row r="7" spans="1:6" x14ac:dyDescent="0.25">
      <c r="A7" s="572"/>
      <c r="B7" s="130" t="s">
        <v>302</v>
      </c>
      <c r="C7" s="131"/>
      <c r="D7" s="132" t="s">
        <v>300</v>
      </c>
      <c r="E7" s="133"/>
      <c r="F7" s="134">
        <f>E7/MAX(1,$B$3)</f>
        <v>0</v>
      </c>
    </row>
    <row r="8" spans="1:6" x14ac:dyDescent="0.25">
      <c r="A8" s="572"/>
      <c r="B8" s="568" t="s">
        <v>303</v>
      </c>
      <c r="C8" s="568"/>
      <c r="D8" s="568"/>
      <c r="E8" s="135"/>
      <c r="F8" s="136"/>
    </row>
    <row r="9" spans="1:6" x14ac:dyDescent="0.25">
      <c r="A9" s="572"/>
      <c r="B9" s="568" t="s">
        <v>304</v>
      </c>
      <c r="C9" s="568"/>
      <c r="D9" s="568"/>
      <c r="E9" s="133"/>
      <c r="F9" s="134">
        <f>E9/MAX(1,$B$3)</f>
        <v>0</v>
      </c>
    </row>
    <row r="10" spans="1:6" x14ac:dyDescent="0.25">
      <c r="A10" s="572" t="s">
        <v>305</v>
      </c>
      <c r="B10" s="568" t="s">
        <v>306</v>
      </c>
      <c r="C10" s="568"/>
      <c r="D10" s="568"/>
      <c r="E10" s="133"/>
      <c r="F10" s="134">
        <f>E10/MAX(1,$B$3)</f>
        <v>0</v>
      </c>
    </row>
    <row r="11" spans="1:6" x14ac:dyDescent="0.25">
      <c r="A11" s="572"/>
      <c r="B11" s="568" t="s">
        <v>307</v>
      </c>
      <c r="C11" s="568"/>
      <c r="D11" s="568"/>
      <c r="E11" s="133"/>
      <c r="F11" s="134">
        <f>E11/MAX(1,$B$3)</f>
        <v>0</v>
      </c>
    </row>
    <row r="12" spans="1:6" x14ac:dyDescent="0.25">
      <c r="A12" s="572"/>
      <c r="B12" s="568" t="s">
        <v>308</v>
      </c>
      <c r="C12" s="568"/>
      <c r="D12" s="568"/>
      <c r="E12" s="133"/>
      <c r="F12" s="134"/>
    </row>
    <row r="13" spans="1:6" ht="16.5" customHeight="1" x14ac:dyDescent="0.25">
      <c r="A13" s="572"/>
      <c r="B13" s="568" t="s">
        <v>309</v>
      </c>
      <c r="C13" s="568"/>
      <c r="D13" s="568"/>
      <c r="E13" s="133"/>
      <c r="F13" s="134"/>
    </row>
    <row r="14" spans="1:6" ht="16.5" customHeight="1" x14ac:dyDescent="0.25">
      <c r="A14" s="572"/>
      <c r="B14" s="568" t="s">
        <v>310</v>
      </c>
      <c r="C14" s="568"/>
      <c r="D14" s="568"/>
      <c r="E14" s="133"/>
      <c r="F14" s="134"/>
    </row>
    <row r="15" spans="1:6" x14ac:dyDescent="0.25">
      <c r="A15" s="572"/>
      <c r="B15" s="568" t="s">
        <v>311</v>
      </c>
      <c r="C15" s="568"/>
      <c r="D15" s="568"/>
      <c r="E15" s="133"/>
      <c r="F15" s="134">
        <f>E15/MAX(1,$B$3)</f>
        <v>0</v>
      </c>
    </row>
    <row r="16" spans="1:6" x14ac:dyDescent="0.25">
      <c r="A16" s="572"/>
      <c r="B16" s="568" t="s">
        <v>304</v>
      </c>
      <c r="C16" s="568"/>
      <c r="D16" s="568"/>
      <c r="E16" s="135"/>
      <c r="F16" s="136"/>
    </row>
    <row r="17" spans="1:6" x14ac:dyDescent="0.25">
      <c r="A17" s="572"/>
      <c r="B17" s="568" t="s">
        <v>59</v>
      </c>
      <c r="C17" s="568"/>
      <c r="D17" s="568"/>
      <c r="E17" s="133"/>
      <c r="F17" s="134">
        <f t="shared" ref="F17:F25" si="0">E17/MAX(1,$B$3)</f>
        <v>0</v>
      </c>
    </row>
    <row r="18" spans="1:6" x14ac:dyDescent="0.25">
      <c r="A18" s="572" t="s">
        <v>312</v>
      </c>
      <c r="B18" s="568" t="s">
        <v>313</v>
      </c>
      <c r="C18" s="568"/>
      <c r="D18" s="568"/>
      <c r="E18" s="133"/>
      <c r="F18" s="134">
        <f t="shared" si="0"/>
        <v>0</v>
      </c>
    </row>
    <row r="19" spans="1:6" x14ac:dyDescent="0.25">
      <c r="A19" s="572"/>
      <c r="B19" s="568" t="s">
        <v>314</v>
      </c>
      <c r="C19" s="568"/>
      <c r="D19" s="568"/>
      <c r="E19" s="133"/>
      <c r="F19" s="134">
        <f t="shared" si="0"/>
        <v>0</v>
      </c>
    </row>
    <row r="20" spans="1:6" x14ac:dyDescent="0.25">
      <c r="A20" s="572"/>
      <c r="B20" s="568" t="s">
        <v>315</v>
      </c>
      <c r="C20" s="568"/>
      <c r="D20" s="568"/>
      <c r="E20" s="133"/>
      <c r="F20" s="134">
        <f t="shared" si="0"/>
        <v>0</v>
      </c>
    </row>
    <row r="21" spans="1:6" x14ac:dyDescent="0.25">
      <c r="A21" s="137"/>
      <c r="B21" s="568" t="s">
        <v>316</v>
      </c>
      <c r="C21" s="568"/>
      <c r="D21" s="568"/>
      <c r="E21" s="133"/>
      <c r="F21" s="134">
        <f t="shared" si="0"/>
        <v>0</v>
      </c>
    </row>
    <row r="22" spans="1:6" x14ac:dyDescent="0.25">
      <c r="A22" s="138" t="s">
        <v>261</v>
      </c>
      <c r="B22" s="568" t="s">
        <v>317</v>
      </c>
      <c r="C22" s="568"/>
      <c r="D22" s="568"/>
      <c r="E22" s="133"/>
      <c r="F22" s="134">
        <f t="shared" si="0"/>
        <v>0</v>
      </c>
    </row>
    <row r="23" spans="1:6" x14ac:dyDescent="0.25">
      <c r="A23" s="138" t="s">
        <v>264</v>
      </c>
      <c r="B23" s="568" t="s">
        <v>318</v>
      </c>
      <c r="C23" s="568"/>
      <c r="D23" s="568"/>
      <c r="E23" s="133"/>
      <c r="F23" s="134">
        <f t="shared" si="0"/>
        <v>0</v>
      </c>
    </row>
    <row r="24" spans="1:6" x14ac:dyDescent="0.25">
      <c r="A24" s="139"/>
      <c r="B24" s="568" t="s">
        <v>319</v>
      </c>
      <c r="C24" s="568"/>
      <c r="D24" s="568"/>
      <c r="E24" s="133"/>
      <c r="F24" s="134">
        <f t="shared" si="0"/>
        <v>0</v>
      </c>
    </row>
    <row r="25" spans="1:6" x14ac:dyDescent="0.25">
      <c r="A25" s="140"/>
      <c r="B25" s="568" t="s">
        <v>320</v>
      </c>
      <c r="C25" s="568"/>
      <c r="D25" s="568"/>
      <c r="E25" s="133"/>
      <c r="F25" s="134">
        <f t="shared" si="0"/>
        <v>0</v>
      </c>
    </row>
    <row r="26" spans="1:6" x14ac:dyDescent="0.25">
      <c r="A26" s="10" t="s">
        <v>321</v>
      </c>
      <c r="B26" s="141"/>
      <c r="C26" s="141"/>
      <c r="D26" s="141"/>
      <c r="E26" s="141"/>
      <c r="F26" s="141"/>
    </row>
    <row r="27" spans="1:6" ht="30.75" customHeight="1" x14ac:dyDescent="0.25">
      <c r="A27" s="569" t="s">
        <v>965</v>
      </c>
      <c r="B27" s="569"/>
      <c r="C27" s="569"/>
      <c r="D27" s="569"/>
      <c r="E27" s="569"/>
      <c r="F27" s="569"/>
    </row>
    <row r="28" spans="1:6" customFormat="1" ht="19.5" customHeight="1" x14ac:dyDescent="0.25">
      <c r="A28" s="12"/>
      <c r="B28" s="568" t="s">
        <v>322</v>
      </c>
      <c r="C28" s="568"/>
      <c r="D28" s="568"/>
      <c r="E28" s="133"/>
      <c r="F28" s="12"/>
    </row>
    <row r="29" spans="1:6" customFormat="1" x14ac:dyDescent="0.25">
      <c r="A29" s="12"/>
      <c r="B29" s="568" t="s">
        <v>323</v>
      </c>
      <c r="C29" s="568"/>
      <c r="D29" s="568"/>
      <c r="E29" s="133"/>
      <c r="F29" s="12"/>
    </row>
    <row r="30" spans="1:6" customFormat="1" x14ac:dyDescent="0.25">
      <c r="A30" s="12"/>
      <c r="B30" s="570" t="s">
        <v>324</v>
      </c>
      <c r="C30" s="570"/>
      <c r="D30" s="570"/>
      <c r="E30" s="531"/>
      <c r="F30" s="12"/>
    </row>
    <row r="31" spans="1:6" customFormat="1" x14ac:dyDescent="0.25">
      <c r="A31" s="12"/>
      <c r="B31" s="571" t="s">
        <v>325</v>
      </c>
      <c r="C31" s="571"/>
      <c r="D31" s="571"/>
      <c r="E31" s="531"/>
      <c r="F31" s="12"/>
    </row>
    <row r="32" spans="1:6" customFormat="1" ht="21" customHeight="1" x14ac:dyDescent="0.25">
      <c r="A32" s="12"/>
      <c r="B32" s="567" t="s">
        <v>326</v>
      </c>
      <c r="C32" s="567"/>
      <c r="D32" s="567"/>
      <c r="E32" s="133"/>
      <c r="F32" s="12"/>
    </row>
    <row r="36" spans="1:6" customFormat="1" x14ac:dyDescent="0.25">
      <c r="A36" s="141"/>
      <c r="B36" s="141"/>
      <c r="C36" s="12"/>
      <c r="D36" s="12"/>
      <c r="E36" s="12"/>
      <c r="F36" s="12"/>
    </row>
    <row r="37" spans="1:6" customFormat="1" x14ac:dyDescent="0.25">
      <c r="A37" s="141"/>
      <c r="B37" s="141"/>
      <c r="C37" s="141"/>
      <c r="D37" s="141"/>
      <c r="E37" s="141"/>
      <c r="F37" s="141"/>
    </row>
  </sheetData>
  <mergeCells count="30">
    <mergeCell ref="B3:C3"/>
    <mergeCell ref="B4:D4"/>
    <mergeCell ref="A5:A9"/>
    <mergeCell ref="B8:D8"/>
    <mergeCell ref="B9:D9"/>
    <mergeCell ref="B14:D14"/>
    <mergeCell ref="B15:D15"/>
    <mergeCell ref="B16:D16"/>
    <mergeCell ref="B17:D17"/>
    <mergeCell ref="A18:A20"/>
    <mergeCell ref="B18:D18"/>
    <mergeCell ref="B19:D19"/>
    <mergeCell ref="B20:D20"/>
    <mergeCell ref="A10:A17"/>
    <mergeCell ref="B10:D10"/>
    <mergeCell ref="B11:D11"/>
    <mergeCell ref="B12:D12"/>
    <mergeCell ref="B13:D13"/>
    <mergeCell ref="B32:D32"/>
    <mergeCell ref="B21:D21"/>
    <mergeCell ref="B22:D22"/>
    <mergeCell ref="B23:D23"/>
    <mergeCell ref="B24:D24"/>
    <mergeCell ref="B25:D25"/>
    <mergeCell ref="A27:F27"/>
    <mergeCell ref="B28:D28"/>
    <mergeCell ref="B29:D29"/>
    <mergeCell ref="B30:D30"/>
    <mergeCell ref="E30:E31"/>
    <mergeCell ref="B31:D31"/>
  </mergeCells>
  <phoneticPr fontId="6" type="noConversion"/>
  <pageMargins left="0.98425196850393704" right="0.19685039370078741" top="0.15748031496062992" bottom="0.39370078740157483" header="0.15748031496062992" footer="0.15748031496062992"/>
  <pageSetup paperSize="9" fitToWidth="0" fitToHeight="0" orientation="landscape" r:id="rId1"/>
  <headerFooter alignWithMargins="0">
    <oddFooter>&amp;L&amp;"標楷體,粗體"主管：&amp;C&amp;"標楷體,粗體"    填表人：                     填表人電話：&amp;R&amp;"標楷體,粗體"110.3.31版</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C8" sqref="C8:D8"/>
    </sheetView>
  </sheetViews>
  <sheetFormatPr defaultColWidth="8" defaultRowHeight="16.5" x14ac:dyDescent="0.25"/>
  <cols>
    <col min="1" max="1" width="29.5" style="12" customWidth="1"/>
    <col min="2" max="4" width="11.625" style="12" customWidth="1"/>
    <col min="5" max="6" width="13.75" style="12" customWidth="1"/>
    <col min="7" max="8" width="8" style="12" customWidth="1"/>
    <col min="9" max="9" width="26.125" style="12" customWidth="1"/>
    <col min="10" max="10" width="8" style="12" customWidth="1"/>
    <col min="11" max="16384" width="8" style="12"/>
  </cols>
  <sheetData>
    <row r="1" spans="1:9" ht="21" x14ac:dyDescent="0.25">
      <c r="A1" s="355" t="s">
        <v>696</v>
      </c>
    </row>
    <row r="2" spans="1:9" ht="19.5" x14ac:dyDescent="0.25">
      <c r="A2" s="143"/>
      <c r="B2" s="578" t="str">
        <f>"檢查基準日："&amp;TEXT(清單!F2,"eeee年mm月dd日")</f>
        <v>檢查基準日：110年03月31日</v>
      </c>
      <c r="C2" s="578"/>
      <c r="D2" s="578"/>
    </row>
    <row r="3" spans="1:9" s="10" customFormat="1" x14ac:dyDescent="0.25">
      <c r="A3" s="10" t="str">
        <f>清單!F1</f>
        <v>○○縣○○鄉農會信用部</v>
      </c>
    </row>
    <row r="4" spans="1:9" ht="19.5" x14ac:dyDescent="0.25">
      <c r="A4" s="143" t="s">
        <v>327</v>
      </c>
      <c r="B4" s="145"/>
      <c r="C4" s="145"/>
      <c r="F4" s="2" t="s">
        <v>104</v>
      </c>
    </row>
    <row r="5" spans="1:9" s="128" customFormat="1" ht="47.25" customHeight="1" x14ac:dyDescent="0.25">
      <c r="A5" s="370" t="s">
        <v>3</v>
      </c>
      <c r="B5" s="370" t="s">
        <v>328</v>
      </c>
      <c r="C5" s="579" t="s">
        <v>329</v>
      </c>
      <c r="D5" s="579"/>
      <c r="E5" s="579" t="s">
        <v>330</v>
      </c>
      <c r="F5" s="579"/>
    </row>
    <row r="6" spans="1:9" ht="23.25" customHeight="1" x14ac:dyDescent="0.25">
      <c r="A6" s="127" t="s">
        <v>691</v>
      </c>
      <c r="B6" s="127"/>
      <c r="C6" s="531"/>
      <c r="D6" s="531"/>
      <c r="E6" s="531"/>
      <c r="F6" s="531"/>
    </row>
    <row r="7" spans="1:9" ht="22.5" customHeight="1" x14ac:dyDescent="0.25">
      <c r="A7" s="353" t="s">
        <v>692</v>
      </c>
      <c r="B7" s="146"/>
      <c r="C7" s="531"/>
      <c r="D7" s="531"/>
      <c r="E7" s="531"/>
      <c r="F7" s="531"/>
    </row>
    <row r="8" spans="1:9" ht="22.5" customHeight="1" x14ac:dyDescent="0.25">
      <c r="A8" s="354" t="s">
        <v>693</v>
      </c>
      <c r="B8" s="147"/>
      <c r="C8" s="531"/>
      <c r="D8" s="531"/>
      <c r="E8" s="531"/>
      <c r="F8" s="531"/>
    </row>
    <row r="9" spans="1:9" ht="22.5" customHeight="1" x14ac:dyDescent="0.25">
      <c r="A9" s="353" t="s">
        <v>167</v>
      </c>
      <c r="B9" s="146"/>
      <c r="C9" s="572"/>
      <c r="D9" s="572"/>
      <c r="E9" s="572"/>
      <c r="F9" s="572"/>
    </row>
    <row r="10" spans="1:9" ht="63.75" customHeight="1" x14ac:dyDescent="0.25">
      <c r="A10" s="576" t="s">
        <v>694</v>
      </c>
      <c r="B10" s="576"/>
      <c r="C10" s="576"/>
      <c r="D10" s="576"/>
      <c r="E10" s="576"/>
      <c r="F10" s="576"/>
      <c r="I10" s="41"/>
    </row>
    <row r="11" spans="1:9" ht="40.5" customHeight="1" x14ac:dyDescent="0.25">
      <c r="I11" s="41"/>
    </row>
    <row r="12" spans="1:9" customFormat="1" ht="16.5" customHeight="1" x14ac:dyDescent="0.25">
      <c r="A12" s="143" t="s">
        <v>331</v>
      </c>
      <c r="B12" s="143"/>
      <c r="C12" s="143"/>
      <c r="F12" s="2" t="s">
        <v>104</v>
      </c>
    </row>
    <row r="13" spans="1:9" customFormat="1" ht="9" customHeight="1" x14ac:dyDescent="0.25"/>
    <row r="14" spans="1:9" s="148" customFormat="1" ht="36" customHeight="1" x14ac:dyDescent="0.25">
      <c r="A14" s="370" t="s">
        <v>3</v>
      </c>
      <c r="B14" s="371" t="s">
        <v>683</v>
      </c>
      <c r="C14" s="371" t="s">
        <v>332</v>
      </c>
      <c r="D14" s="371" t="s">
        <v>629</v>
      </c>
      <c r="E14" s="371" t="s">
        <v>684</v>
      </c>
      <c r="F14" s="371" t="s">
        <v>333</v>
      </c>
    </row>
    <row r="15" spans="1:9" customFormat="1" ht="30.75" customHeight="1" x14ac:dyDescent="0.25">
      <c r="A15" s="32" t="s">
        <v>334</v>
      </c>
      <c r="B15" s="87"/>
      <c r="C15" s="149"/>
      <c r="D15" s="87"/>
      <c r="E15" s="32"/>
      <c r="F15" s="32"/>
    </row>
    <row r="16" spans="1:9" customFormat="1" ht="30.75" customHeight="1" x14ac:dyDescent="0.25">
      <c r="A16" s="32" t="s">
        <v>335</v>
      </c>
      <c r="B16" s="87"/>
      <c r="C16" s="149"/>
      <c r="D16" s="87"/>
      <c r="E16" s="32"/>
      <c r="F16" s="32"/>
    </row>
    <row r="17" spans="1:6" customFormat="1" ht="30.75" customHeight="1" x14ac:dyDescent="0.25">
      <c r="A17" s="32" t="s">
        <v>336</v>
      </c>
      <c r="B17" s="87"/>
      <c r="C17" s="149"/>
      <c r="D17" s="87"/>
      <c r="E17" s="32"/>
      <c r="F17" s="32"/>
    </row>
    <row r="18" spans="1:6" customFormat="1" ht="30.75" customHeight="1" x14ac:dyDescent="0.25">
      <c r="A18" s="32" t="s">
        <v>337</v>
      </c>
      <c r="B18" s="87"/>
      <c r="C18" s="149"/>
      <c r="D18" s="87"/>
      <c r="E18" s="32"/>
      <c r="F18" s="32"/>
    </row>
    <row r="19" spans="1:6" customFormat="1" ht="33" customHeight="1" x14ac:dyDescent="0.25">
      <c r="A19" s="32" t="s">
        <v>338</v>
      </c>
      <c r="B19" s="87"/>
      <c r="C19" s="149"/>
      <c r="D19" s="87"/>
      <c r="E19" s="32"/>
      <c r="F19" s="32"/>
    </row>
    <row r="20" spans="1:6" customFormat="1" ht="30.75" customHeight="1" x14ac:dyDescent="0.25">
      <c r="A20" s="32" t="s">
        <v>339</v>
      </c>
      <c r="B20" s="87"/>
      <c r="C20" s="149"/>
      <c r="D20" s="87"/>
      <c r="E20" s="32"/>
      <c r="F20" s="32"/>
    </row>
    <row r="21" spans="1:6" ht="9" customHeight="1" x14ac:dyDescent="0.25"/>
    <row r="22" spans="1:6" s="150" customFormat="1" ht="22.5" customHeight="1" x14ac:dyDescent="0.25">
      <c r="A22" s="577" t="s">
        <v>690</v>
      </c>
      <c r="B22" s="577"/>
      <c r="C22" s="577"/>
      <c r="D22" s="577"/>
      <c r="E22" s="577"/>
      <c r="F22" s="577"/>
    </row>
    <row r="23" spans="1:6" s="150" customFormat="1" ht="22.5" customHeight="1" x14ac:dyDescent="0.25">
      <c r="A23" s="352" t="s">
        <v>685</v>
      </c>
      <c r="B23" s="352"/>
      <c r="C23" s="352"/>
      <c r="D23" s="352"/>
      <c r="E23" s="352"/>
      <c r="F23" s="352"/>
    </row>
    <row r="24" spans="1:6" s="150" customFormat="1" ht="22.5" customHeight="1" x14ac:dyDescent="0.25">
      <c r="A24" s="18" t="s">
        <v>686</v>
      </c>
      <c r="B24" s="352"/>
      <c r="C24" s="352"/>
      <c r="D24" s="352"/>
      <c r="E24" s="352"/>
      <c r="F24" s="352"/>
    </row>
    <row r="25" spans="1:6" s="150" customFormat="1" ht="22.5" customHeight="1" x14ac:dyDescent="0.25">
      <c r="A25" s="3" t="s">
        <v>695</v>
      </c>
      <c r="B25" s="3"/>
      <c r="C25" s="3"/>
      <c r="D25" s="3"/>
      <c r="E25" s="3"/>
      <c r="F25" s="3"/>
    </row>
    <row r="26" spans="1:6" s="150" customFormat="1" ht="22.5" customHeight="1" x14ac:dyDescent="0.25">
      <c r="A26" s="18" t="s">
        <v>689</v>
      </c>
      <c r="B26" s="18"/>
      <c r="C26" s="18"/>
      <c r="D26" s="18"/>
      <c r="E26" s="18"/>
      <c r="F26" s="18"/>
    </row>
    <row r="27" spans="1:6" s="150" customFormat="1" ht="22.5" customHeight="1" x14ac:dyDescent="0.25">
      <c r="A27" s="18" t="s">
        <v>688</v>
      </c>
      <c r="B27" s="3"/>
      <c r="C27" s="3"/>
      <c r="D27" s="3"/>
      <c r="E27" s="3"/>
      <c r="F27" s="3"/>
    </row>
    <row r="28" spans="1:6" s="150" customFormat="1" ht="22.5" customHeight="1" x14ac:dyDescent="0.25">
      <c r="A28" s="575" t="s">
        <v>687</v>
      </c>
      <c r="B28" s="575"/>
      <c r="C28" s="575"/>
      <c r="D28" s="575"/>
      <c r="E28" s="575"/>
      <c r="F28" s="575"/>
    </row>
  </sheetData>
  <mergeCells count="14">
    <mergeCell ref="C7:D7"/>
    <mergeCell ref="E7:F7"/>
    <mergeCell ref="B2:D2"/>
    <mergeCell ref="C5:D5"/>
    <mergeCell ref="E5:F5"/>
    <mergeCell ref="C6:D6"/>
    <mergeCell ref="E6:F6"/>
    <mergeCell ref="A28:F28"/>
    <mergeCell ref="A10:F10"/>
    <mergeCell ref="A22:F22"/>
    <mergeCell ref="C8:D8"/>
    <mergeCell ref="E8:F8"/>
    <mergeCell ref="C9:D9"/>
    <mergeCell ref="E9:F9"/>
  </mergeCells>
  <phoneticPr fontId="6" type="noConversion"/>
  <printOptions horizontalCentered="1"/>
  <pageMargins left="0.19685039370078741" right="0.15748031496062992" top="0.47244094488188981" bottom="0.43307086614173229" header="0.23622047244094491" footer="0.19685039370078741"/>
  <pageSetup paperSize="9" fitToWidth="0" fitToHeight="0" orientation="portrait" r:id="rId1"/>
  <headerFooter alignWithMargins="0">
    <oddFooter>&amp;L&amp;"標楷體,粗體"主管：&amp;C&amp;"標楷體,粗體"    填表人：                     填表人電話：&amp;R&amp;"標楷體,粗體"110.3.31版</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D6" sqref="D6"/>
    </sheetView>
  </sheetViews>
  <sheetFormatPr defaultColWidth="8" defaultRowHeight="16.5" x14ac:dyDescent="0.25"/>
  <cols>
    <col min="1" max="3" width="12.75" style="12" customWidth="1"/>
    <col min="4" max="4" width="14.75" style="12" customWidth="1"/>
    <col min="5" max="5" width="12.75" style="12" customWidth="1"/>
    <col min="6" max="6" width="25.5" style="12" customWidth="1"/>
    <col min="7" max="7" width="8" style="12" customWidth="1"/>
    <col min="8" max="16384" width="8" style="12"/>
  </cols>
  <sheetData>
    <row r="1" spans="1:6" ht="21" x14ac:dyDescent="0.25">
      <c r="A1" s="9" t="s">
        <v>31</v>
      </c>
      <c r="D1" s="11" t="s">
        <v>32</v>
      </c>
    </row>
    <row r="2" spans="1:6" s="10" customFormat="1" x14ac:dyDescent="0.25">
      <c r="A2" s="10" t="str">
        <f>清單!F1</f>
        <v>○○縣○○鄉農會信用部</v>
      </c>
      <c r="D2" s="125" t="str">
        <f>"檢查基準日："&amp;TEXT(清單!F2,"eeee年mm月dd日")</f>
        <v>檢查基準日：110年03月31日</v>
      </c>
      <c r="F2" s="2" t="s">
        <v>104</v>
      </c>
    </row>
    <row r="3" spans="1:6" ht="30.75" customHeight="1" x14ac:dyDescent="0.25">
      <c r="A3" s="370" t="s">
        <v>340</v>
      </c>
      <c r="B3" s="370" t="s">
        <v>341</v>
      </c>
      <c r="C3" s="370" t="s">
        <v>342</v>
      </c>
      <c r="D3" s="370" t="s">
        <v>343</v>
      </c>
      <c r="E3" s="370" t="s">
        <v>237</v>
      </c>
      <c r="F3" s="370" t="s">
        <v>344</v>
      </c>
    </row>
    <row r="4" spans="1:6" ht="37.5" customHeight="1" x14ac:dyDescent="0.25">
      <c r="A4" s="142"/>
      <c r="B4" s="142"/>
      <c r="C4" s="142"/>
      <c r="D4" s="142"/>
      <c r="E4" s="142"/>
      <c r="F4" s="142"/>
    </row>
    <row r="5" spans="1:6" ht="37.5" customHeight="1" x14ac:dyDescent="0.25">
      <c r="A5" s="142"/>
      <c r="B5" s="142"/>
      <c r="C5" s="142"/>
      <c r="D5" s="142"/>
      <c r="E5" s="142"/>
      <c r="F5" s="142"/>
    </row>
    <row r="6" spans="1:6" ht="37.5" customHeight="1" x14ac:dyDescent="0.25">
      <c r="A6" s="142"/>
      <c r="B6" s="142"/>
      <c r="C6" s="142"/>
      <c r="D6" s="142"/>
      <c r="E6" s="142"/>
      <c r="F6" s="142"/>
    </row>
    <row r="7" spans="1:6" ht="37.5" customHeight="1" x14ac:dyDescent="0.25">
      <c r="A7" s="142"/>
      <c r="B7" s="142"/>
      <c r="C7" s="142"/>
      <c r="D7" s="142"/>
      <c r="E7" s="142"/>
      <c r="F7" s="142"/>
    </row>
    <row r="8" spans="1:6" ht="37.5" customHeight="1" x14ac:dyDescent="0.25">
      <c r="A8" s="142"/>
      <c r="B8" s="142"/>
      <c r="C8" s="142"/>
      <c r="D8" s="142"/>
      <c r="E8" s="142"/>
      <c r="F8" s="142"/>
    </row>
    <row r="9" spans="1:6" ht="37.5" customHeight="1" x14ac:dyDescent="0.25">
      <c r="A9" s="142"/>
      <c r="B9" s="142"/>
      <c r="C9" s="142"/>
      <c r="D9" s="142"/>
      <c r="E9" s="142"/>
      <c r="F9" s="142"/>
    </row>
    <row r="10" spans="1:6" ht="37.5" customHeight="1" x14ac:dyDescent="0.25">
      <c r="A10" s="142"/>
      <c r="B10" s="142"/>
      <c r="C10" s="142"/>
      <c r="D10" s="142"/>
      <c r="E10" s="142"/>
      <c r="F10" s="142"/>
    </row>
    <row r="11" spans="1:6" ht="37.5" customHeight="1" x14ac:dyDescent="0.25">
      <c r="A11" s="142"/>
      <c r="B11" s="142"/>
      <c r="C11" s="142"/>
      <c r="D11" s="142"/>
      <c r="E11" s="142"/>
      <c r="F11" s="142"/>
    </row>
    <row r="12" spans="1:6" ht="37.5" customHeight="1" x14ac:dyDescent="0.25">
      <c r="A12" s="142"/>
      <c r="B12" s="142"/>
      <c r="C12" s="142"/>
      <c r="D12" s="142"/>
      <c r="E12" s="142"/>
      <c r="F12" s="142"/>
    </row>
    <row r="13" spans="1:6" ht="37.5" customHeight="1" x14ac:dyDescent="0.25">
      <c r="A13" s="142"/>
      <c r="B13" s="142"/>
      <c r="C13" s="142"/>
      <c r="D13" s="142"/>
      <c r="E13" s="142"/>
      <c r="F13" s="142"/>
    </row>
    <row r="14" spans="1:6" ht="37.5" customHeight="1" x14ac:dyDescent="0.25">
      <c r="A14" s="127"/>
      <c r="B14" s="127"/>
      <c r="C14" s="127"/>
      <c r="D14" s="127"/>
      <c r="E14" s="127"/>
      <c r="F14" s="127"/>
    </row>
    <row r="15" spans="1:6" ht="37.5" customHeight="1" x14ac:dyDescent="0.25">
      <c r="A15" s="127"/>
      <c r="B15" s="127"/>
      <c r="C15" s="127"/>
      <c r="D15" s="127"/>
      <c r="E15" s="127"/>
      <c r="F15" s="127"/>
    </row>
    <row r="16" spans="1:6" ht="37.5" customHeight="1" x14ac:dyDescent="0.25">
      <c r="A16" s="127"/>
      <c r="B16" s="127"/>
      <c r="C16" s="127"/>
      <c r="D16" s="127"/>
      <c r="E16" s="127"/>
      <c r="F16" s="127"/>
    </row>
    <row r="17" spans="1:6" ht="37.5" customHeight="1" x14ac:dyDescent="0.25">
      <c r="A17" s="127"/>
      <c r="B17" s="127"/>
      <c r="C17" s="127"/>
      <c r="D17" s="127"/>
      <c r="E17" s="127"/>
      <c r="F17" s="127"/>
    </row>
    <row r="18" spans="1:6" ht="37.5" customHeight="1" x14ac:dyDescent="0.25">
      <c r="A18" s="151"/>
      <c r="B18" s="151"/>
      <c r="C18" s="151"/>
      <c r="D18" s="151"/>
      <c r="E18" s="151"/>
      <c r="F18" s="151"/>
    </row>
    <row r="19" spans="1:6" ht="37.5" customHeight="1" x14ac:dyDescent="0.25">
      <c r="A19" s="129" t="s">
        <v>167</v>
      </c>
      <c r="B19" s="129"/>
      <c r="C19" s="127"/>
      <c r="D19" s="127"/>
      <c r="E19" s="127">
        <f>SUM(E4:E18)</f>
        <v>0</v>
      </c>
      <c r="F19" s="127"/>
    </row>
    <row r="20" spans="1:6" x14ac:dyDescent="0.25">
      <c r="A20" s="10" t="s">
        <v>345</v>
      </c>
    </row>
    <row r="21" spans="1:6" x14ac:dyDescent="0.25">
      <c r="A21" s="152" t="s">
        <v>583</v>
      </c>
    </row>
    <row r="22" spans="1:6" ht="9" customHeight="1" x14ac:dyDescent="0.25"/>
    <row r="29" spans="1:6" ht="16.5" customHeight="1" x14ac:dyDescent="0.25"/>
    <row r="30" spans="1:6" ht="16.5" customHeight="1" x14ac:dyDescent="0.25"/>
    <row r="32" spans="1:6" ht="16.5" customHeight="1" x14ac:dyDescent="0.25"/>
  </sheetData>
  <phoneticPr fontId="6" type="noConversion"/>
  <pageMargins left="0.15748031496062992" right="0.15748031496062992" top="0.98425196850393704" bottom="0.43307086614173229" header="0.98425196850393704" footer="0.19685039370078741"/>
  <pageSetup paperSize="9" fitToWidth="0" fitToHeight="0" orientation="portrait" r:id="rId1"/>
  <headerFooter alignWithMargins="0">
    <oddFooter>&amp;L&amp;"標楷體,粗體"主管：&amp;C&amp;"標楷體,粗體"填表人：                     填表人電話：&amp;R&amp;"標楷體,粗體"110.3.31版</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workbookViewId="0">
      <selection activeCell="E7" sqref="E7:E8"/>
    </sheetView>
  </sheetViews>
  <sheetFormatPr defaultColWidth="8" defaultRowHeight="16.5" x14ac:dyDescent="0.25"/>
  <cols>
    <col min="1" max="1" width="5.875" style="12" customWidth="1"/>
    <col min="2" max="8" width="11.875" style="12" customWidth="1"/>
    <col min="9" max="9" width="8" style="12" customWidth="1"/>
    <col min="10" max="16384" width="8" style="12"/>
  </cols>
  <sheetData>
    <row r="1" spans="1:8" s="9" customFormat="1" ht="21" x14ac:dyDescent="0.25">
      <c r="A1" s="9" t="s">
        <v>33</v>
      </c>
      <c r="E1" s="11" t="s">
        <v>34</v>
      </c>
    </row>
    <row r="2" spans="1:8" s="10" customFormat="1" x14ac:dyDescent="0.25">
      <c r="A2" s="10" t="str">
        <f>清單!F1</f>
        <v>○○縣○○鄉農會信用部</v>
      </c>
      <c r="E2" s="125" t="str">
        <f>"檢查基準日："&amp;TEXT(清單!F2,"eeee年mm月dd日")</f>
        <v>檢查基準日：110年03月31日</v>
      </c>
      <c r="H2" s="2" t="s">
        <v>104</v>
      </c>
    </row>
    <row r="3" spans="1:8" x14ac:dyDescent="0.25">
      <c r="A3" s="579" t="s">
        <v>346</v>
      </c>
      <c r="B3" s="370" t="s">
        <v>290</v>
      </c>
      <c r="C3" s="579" t="s">
        <v>347</v>
      </c>
      <c r="D3" s="579" t="s">
        <v>348</v>
      </c>
      <c r="E3" s="579" t="s">
        <v>349</v>
      </c>
      <c r="F3" s="579" t="s">
        <v>350</v>
      </c>
      <c r="G3" s="579" t="s">
        <v>351</v>
      </c>
      <c r="H3" s="579" t="s">
        <v>78</v>
      </c>
    </row>
    <row r="4" spans="1:8" x14ac:dyDescent="0.25">
      <c r="A4" s="579"/>
      <c r="B4" s="370" t="s">
        <v>352</v>
      </c>
      <c r="C4" s="579"/>
      <c r="D4" s="579"/>
      <c r="E4" s="579"/>
      <c r="F4" s="579"/>
      <c r="G4" s="579"/>
      <c r="H4" s="579"/>
    </row>
    <row r="5" spans="1:8" ht="17.25" customHeight="1" x14ac:dyDescent="0.25">
      <c r="A5" s="531"/>
      <c r="B5" s="127"/>
      <c r="C5" s="531"/>
      <c r="D5" s="531"/>
      <c r="E5" s="531"/>
      <c r="F5" s="531"/>
      <c r="G5" s="531"/>
      <c r="H5" s="531"/>
    </row>
    <row r="6" spans="1:8" ht="17.25" customHeight="1" x14ac:dyDescent="0.25">
      <c r="A6" s="531"/>
      <c r="B6" s="127"/>
      <c r="C6" s="531"/>
      <c r="D6" s="531"/>
      <c r="E6" s="531"/>
      <c r="F6" s="531"/>
      <c r="G6" s="531"/>
      <c r="H6" s="531"/>
    </row>
    <row r="7" spans="1:8" ht="17.25" customHeight="1" x14ac:dyDescent="0.25">
      <c r="A7" s="531"/>
      <c r="B7" s="127"/>
      <c r="C7" s="531"/>
      <c r="D7" s="531"/>
      <c r="E7" s="531"/>
      <c r="F7" s="531"/>
      <c r="G7" s="531"/>
      <c r="H7" s="531"/>
    </row>
    <row r="8" spans="1:8" ht="17.25" customHeight="1" x14ac:dyDescent="0.25">
      <c r="A8" s="531"/>
      <c r="B8" s="127"/>
      <c r="C8" s="531"/>
      <c r="D8" s="531"/>
      <c r="E8" s="531"/>
      <c r="F8" s="531"/>
      <c r="G8" s="531"/>
      <c r="H8" s="531"/>
    </row>
    <row r="9" spans="1:8" ht="17.25" customHeight="1" x14ac:dyDescent="0.25">
      <c r="A9" s="531"/>
      <c r="B9" s="127"/>
      <c r="C9" s="531"/>
      <c r="D9" s="531"/>
      <c r="E9" s="531"/>
      <c r="F9" s="531"/>
      <c r="G9" s="531"/>
      <c r="H9" s="531"/>
    </row>
    <row r="10" spans="1:8" ht="17.25" customHeight="1" x14ac:dyDescent="0.25">
      <c r="A10" s="531"/>
      <c r="B10" s="127"/>
      <c r="C10" s="531"/>
      <c r="D10" s="531"/>
      <c r="E10" s="531"/>
      <c r="F10" s="531"/>
      <c r="G10" s="531"/>
      <c r="H10" s="531"/>
    </row>
    <row r="11" spans="1:8" ht="17.25" customHeight="1" x14ac:dyDescent="0.25">
      <c r="A11" s="531"/>
      <c r="B11" s="127"/>
      <c r="C11" s="531"/>
      <c r="D11" s="531"/>
      <c r="E11" s="531"/>
      <c r="F11" s="531"/>
      <c r="G11" s="531"/>
      <c r="H11" s="531"/>
    </row>
    <row r="12" spans="1:8" ht="17.25" customHeight="1" x14ac:dyDescent="0.25">
      <c r="A12" s="531"/>
      <c r="B12" s="127"/>
      <c r="C12" s="531"/>
      <c r="D12" s="531"/>
      <c r="E12" s="531"/>
      <c r="F12" s="531"/>
      <c r="G12" s="531"/>
      <c r="H12" s="531"/>
    </row>
    <row r="13" spans="1:8" ht="17.25" customHeight="1" x14ac:dyDescent="0.25">
      <c r="A13" s="531"/>
      <c r="B13" s="127"/>
      <c r="C13" s="531"/>
      <c r="D13" s="531"/>
      <c r="E13" s="531"/>
      <c r="F13" s="531"/>
      <c r="G13" s="531"/>
      <c r="H13" s="531"/>
    </row>
    <row r="14" spans="1:8" ht="17.25" customHeight="1" x14ac:dyDescent="0.25">
      <c r="A14" s="531"/>
      <c r="B14" s="127"/>
      <c r="C14" s="531"/>
      <c r="D14" s="531"/>
      <c r="E14" s="531"/>
      <c r="F14" s="531"/>
      <c r="G14" s="531"/>
      <c r="H14" s="531"/>
    </row>
    <row r="15" spans="1:8" ht="17.25" customHeight="1" x14ac:dyDescent="0.25">
      <c r="A15" s="531"/>
      <c r="B15" s="127"/>
      <c r="C15" s="531"/>
      <c r="D15" s="531"/>
      <c r="E15" s="531"/>
      <c r="F15" s="531"/>
      <c r="G15" s="531"/>
      <c r="H15" s="531"/>
    </row>
    <row r="16" spans="1:8" ht="17.25" customHeight="1" x14ac:dyDescent="0.25">
      <c r="A16" s="531"/>
      <c r="B16" s="127"/>
      <c r="C16" s="531"/>
      <c r="D16" s="531"/>
      <c r="E16" s="531"/>
      <c r="F16" s="531"/>
      <c r="G16" s="531"/>
      <c r="H16" s="531"/>
    </row>
    <row r="17" spans="1:8" ht="17.25" customHeight="1" x14ac:dyDescent="0.25">
      <c r="A17" s="531"/>
      <c r="B17" s="127"/>
      <c r="C17" s="531"/>
      <c r="D17" s="531"/>
      <c r="E17" s="531"/>
      <c r="F17" s="531"/>
      <c r="G17" s="531"/>
      <c r="H17" s="531"/>
    </row>
    <row r="18" spans="1:8" ht="17.25" customHeight="1" x14ac:dyDescent="0.25">
      <c r="A18" s="531"/>
      <c r="B18" s="127"/>
      <c r="C18" s="531"/>
      <c r="D18" s="531"/>
      <c r="E18" s="531"/>
      <c r="F18" s="531"/>
      <c r="G18" s="531"/>
      <c r="H18" s="531"/>
    </row>
    <row r="19" spans="1:8" ht="17.25" customHeight="1" x14ac:dyDescent="0.25">
      <c r="A19" s="531"/>
      <c r="B19" s="127"/>
      <c r="C19" s="531"/>
      <c r="D19" s="531"/>
      <c r="E19" s="531"/>
      <c r="F19" s="531"/>
      <c r="G19" s="531"/>
      <c r="H19" s="531"/>
    </row>
    <row r="20" spans="1:8" ht="17.25" customHeight="1" x14ac:dyDescent="0.25">
      <c r="A20" s="531"/>
      <c r="B20" s="127"/>
      <c r="C20" s="531"/>
      <c r="D20" s="531"/>
      <c r="E20" s="531"/>
      <c r="F20" s="531"/>
      <c r="G20" s="531"/>
      <c r="H20" s="531"/>
    </row>
    <row r="21" spans="1:8" ht="17.25" customHeight="1" x14ac:dyDescent="0.25">
      <c r="A21" s="531"/>
      <c r="B21" s="127"/>
      <c r="C21" s="531"/>
      <c r="D21" s="531"/>
      <c r="E21" s="531"/>
      <c r="F21" s="531"/>
      <c r="G21" s="531"/>
      <c r="H21" s="531"/>
    </row>
    <row r="22" spans="1:8" ht="16.899999999999999" customHeight="1" x14ac:dyDescent="0.25">
      <c r="A22" s="531"/>
      <c r="B22" s="127"/>
      <c r="C22" s="531"/>
      <c r="D22" s="531"/>
      <c r="E22" s="531"/>
      <c r="F22" s="531"/>
      <c r="G22" s="531"/>
      <c r="H22" s="531"/>
    </row>
    <row r="23" spans="1:8" ht="17.25" customHeight="1" x14ac:dyDescent="0.25">
      <c r="A23" s="531"/>
      <c r="B23" s="127"/>
      <c r="C23" s="531"/>
      <c r="D23" s="531"/>
      <c r="E23" s="531"/>
      <c r="F23" s="531"/>
      <c r="G23" s="531"/>
      <c r="H23" s="531"/>
    </row>
    <row r="24" spans="1:8" ht="17.25" customHeight="1" x14ac:dyDescent="0.25">
      <c r="A24" s="531"/>
      <c r="B24" s="127"/>
      <c r="C24" s="531"/>
      <c r="D24" s="531"/>
      <c r="E24" s="531"/>
      <c r="F24" s="531"/>
      <c r="G24" s="531"/>
      <c r="H24" s="531"/>
    </row>
    <row r="25" spans="1:8" ht="17.25" customHeight="1" x14ac:dyDescent="0.25">
      <c r="A25" s="531"/>
      <c r="B25" s="127"/>
      <c r="C25" s="531"/>
      <c r="D25" s="531"/>
      <c r="E25" s="531"/>
      <c r="F25" s="531"/>
      <c r="G25" s="531"/>
      <c r="H25" s="531"/>
    </row>
    <row r="26" spans="1:8" ht="17.25" customHeight="1" x14ac:dyDescent="0.25">
      <c r="A26" s="531"/>
      <c r="B26" s="127"/>
      <c r="C26" s="531"/>
      <c r="D26" s="531"/>
      <c r="E26" s="531"/>
      <c r="F26" s="531"/>
      <c r="G26" s="531"/>
      <c r="H26" s="531"/>
    </row>
    <row r="27" spans="1:8" ht="17.25" customHeight="1" x14ac:dyDescent="0.25">
      <c r="A27" s="531"/>
      <c r="B27" s="127"/>
      <c r="C27" s="531"/>
      <c r="D27" s="531"/>
      <c r="E27" s="531"/>
      <c r="F27" s="531"/>
      <c r="G27" s="531"/>
      <c r="H27" s="531"/>
    </row>
    <row r="28" spans="1:8" ht="17.25" customHeight="1" x14ac:dyDescent="0.25">
      <c r="A28" s="531"/>
      <c r="B28" s="127"/>
      <c r="C28" s="531"/>
      <c r="D28" s="531"/>
      <c r="E28" s="531"/>
      <c r="F28" s="531"/>
      <c r="G28" s="531"/>
      <c r="H28" s="531"/>
    </row>
    <row r="29" spans="1:8" ht="17.25" customHeight="1" x14ac:dyDescent="0.25">
      <c r="A29" s="531"/>
      <c r="B29" s="127"/>
      <c r="C29" s="531"/>
      <c r="D29" s="531"/>
      <c r="E29" s="531"/>
      <c r="F29" s="531"/>
      <c r="G29" s="531"/>
      <c r="H29" s="531"/>
    </row>
    <row r="30" spans="1:8" ht="17.25" customHeight="1" x14ac:dyDescent="0.25">
      <c r="A30" s="531"/>
      <c r="B30" s="127"/>
      <c r="C30" s="531"/>
      <c r="D30" s="531"/>
      <c r="E30" s="531"/>
      <c r="F30" s="531"/>
      <c r="G30" s="531"/>
      <c r="H30" s="531"/>
    </row>
    <row r="31" spans="1:8" ht="17.25" customHeight="1" x14ac:dyDescent="0.25">
      <c r="A31" s="531"/>
      <c r="B31" s="127"/>
      <c r="C31" s="531"/>
      <c r="D31" s="531"/>
      <c r="E31" s="531"/>
      <c r="F31" s="531"/>
      <c r="G31" s="531"/>
      <c r="H31" s="531"/>
    </row>
    <row r="32" spans="1:8" ht="17.25" customHeight="1" x14ac:dyDescent="0.25">
      <c r="A32" s="531"/>
      <c r="B32" s="127"/>
      <c r="C32" s="531"/>
      <c r="D32" s="531"/>
      <c r="E32" s="531"/>
      <c r="F32" s="531"/>
      <c r="G32" s="531"/>
      <c r="H32" s="531"/>
    </row>
    <row r="33" spans="1:8" ht="17.25" customHeight="1" x14ac:dyDescent="0.25">
      <c r="A33" s="531"/>
      <c r="B33" s="127"/>
      <c r="C33" s="531"/>
      <c r="D33" s="531"/>
      <c r="E33" s="531"/>
      <c r="F33" s="531"/>
      <c r="G33" s="531"/>
      <c r="H33" s="531"/>
    </row>
    <row r="34" spans="1:8" ht="17.25" customHeight="1" x14ac:dyDescent="0.25">
      <c r="A34" s="531"/>
      <c r="B34" s="127"/>
      <c r="C34" s="531"/>
      <c r="D34" s="531"/>
      <c r="E34" s="531"/>
      <c r="F34" s="531"/>
      <c r="G34" s="531"/>
      <c r="H34" s="531"/>
    </row>
    <row r="35" spans="1:8" ht="17.25" customHeight="1" x14ac:dyDescent="0.25">
      <c r="A35" s="531"/>
      <c r="B35" s="127"/>
      <c r="C35" s="531"/>
      <c r="D35" s="531"/>
      <c r="E35" s="531"/>
      <c r="F35" s="531"/>
      <c r="G35" s="531"/>
      <c r="H35" s="531"/>
    </row>
    <row r="36" spans="1:8" ht="17.25" customHeight="1" x14ac:dyDescent="0.25">
      <c r="A36" s="531"/>
      <c r="B36" s="127"/>
      <c r="C36" s="531"/>
      <c r="D36" s="531"/>
      <c r="E36" s="531"/>
      <c r="F36" s="531"/>
      <c r="G36" s="531"/>
      <c r="H36" s="531"/>
    </row>
    <row r="37" spans="1:8" ht="17.25" customHeight="1" x14ac:dyDescent="0.25">
      <c r="A37" s="531"/>
      <c r="B37" s="127"/>
      <c r="C37" s="531"/>
      <c r="D37" s="531"/>
      <c r="E37" s="531"/>
      <c r="F37" s="531"/>
      <c r="G37" s="531"/>
      <c r="H37" s="531"/>
    </row>
    <row r="38" spans="1:8" ht="17.25" customHeight="1" x14ac:dyDescent="0.25">
      <c r="A38" s="531"/>
      <c r="B38" s="127"/>
      <c r="C38" s="531"/>
      <c r="D38" s="531"/>
      <c r="E38" s="531"/>
      <c r="F38" s="531"/>
      <c r="G38" s="531"/>
      <c r="H38" s="531"/>
    </row>
    <row r="39" spans="1:8" ht="17.25" customHeight="1" x14ac:dyDescent="0.25">
      <c r="A39" s="531"/>
      <c r="B39" s="127"/>
      <c r="C39" s="531"/>
      <c r="D39" s="531"/>
      <c r="E39" s="531"/>
      <c r="F39" s="531"/>
      <c r="G39" s="531"/>
      <c r="H39" s="531"/>
    </row>
    <row r="40" spans="1:8" ht="17.25" customHeight="1" x14ac:dyDescent="0.25">
      <c r="A40" s="531"/>
      <c r="B40" s="127"/>
      <c r="C40" s="531"/>
      <c r="D40" s="531"/>
      <c r="E40" s="531"/>
      <c r="F40" s="531"/>
      <c r="G40" s="531"/>
      <c r="H40" s="531"/>
    </row>
    <row r="41" spans="1:8" ht="17.25" customHeight="1" x14ac:dyDescent="0.25">
      <c r="A41" s="531"/>
      <c r="B41" s="127"/>
      <c r="C41" s="531"/>
      <c r="D41" s="531"/>
      <c r="E41" s="531"/>
      <c r="F41" s="531"/>
      <c r="G41" s="531"/>
      <c r="H41" s="531"/>
    </row>
    <row r="42" spans="1:8" ht="17.25" customHeight="1" x14ac:dyDescent="0.25">
      <c r="A42" s="531"/>
      <c r="B42" s="127"/>
      <c r="C42" s="531"/>
      <c r="D42" s="531"/>
      <c r="E42" s="531"/>
      <c r="F42" s="531"/>
      <c r="G42" s="531"/>
      <c r="H42" s="531"/>
    </row>
    <row r="43" spans="1:8" ht="17.25" customHeight="1" x14ac:dyDescent="0.25">
      <c r="A43" s="531"/>
      <c r="B43" s="127"/>
      <c r="C43" s="531"/>
      <c r="D43" s="531"/>
      <c r="E43" s="531"/>
      <c r="F43" s="531"/>
      <c r="G43" s="531"/>
      <c r="H43" s="531"/>
    </row>
    <row r="44" spans="1:8" ht="17.25" customHeight="1" x14ac:dyDescent="0.25">
      <c r="A44" s="531"/>
      <c r="B44" s="127"/>
      <c r="C44" s="531"/>
      <c r="D44" s="531"/>
      <c r="E44" s="531"/>
      <c r="F44" s="531"/>
      <c r="G44" s="531"/>
      <c r="H44" s="531"/>
    </row>
  </sheetData>
  <mergeCells count="147">
    <mergeCell ref="H3:H4"/>
    <mergeCell ref="A5:A6"/>
    <mergeCell ref="C5:C6"/>
    <mergeCell ref="D5:D6"/>
    <mergeCell ref="E5:E6"/>
    <mergeCell ref="F5:F6"/>
    <mergeCell ref="G5:G6"/>
    <mergeCell ref="H5:H6"/>
    <mergeCell ref="A3:A4"/>
    <mergeCell ref="C3:C4"/>
    <mergeCell ref="D3:D4"/>
    <mergeCell ref="E3:E4"/>
    <mergeCell ref="F3:F4"/>
    <mergeCell ref="G3:G4"/>
    <mergeCell ref="H7:H8"/>
    <mergeCell ref="A9:A10"/>
    <mergeCell ref="C9:C10"/>
    <mergeCell ref="D9:D10"/>
    <mergeCell ref="E9:E10"/>
    <mergeCell ref="F9:F10"/>
    <mergeCell ref="G9:G10"/>
    <mergeCell ref="H9:H10"/>
    <mergeCell ref="A7:A8"/>
    <mergeCell ref="C7:C8"/>
    <mergeCell ref="D7:D8"/>
    <mergeCell ref="E7:E8"/>
    <mergeCell ref="F7:F8"/>
    <mergeCell ref="G7:G8"/>
    <mergeCell ref="H11:H12"/>
    <mergeCell ref="A13:A14"/>
    <mergeCell ref="C13:C14"/>
    <mergeCell ref="D13:D14"/>
    <mergeCell ref="E13:E14"/>
    <mergeCell ref="F13:F14"/>
    <mergeCell ref="G13:G14"/>
    <mergeCell ref="H13:H14"/>
    <mergeCell ref="A11:A12"/>
    <mergeCell ref="C11:C12"/>
    <mergeCell ref="D11:D12"/>
    <mergeCell ref="E11:E12"/>
    <mergeCell ref="F11:F12"/>
    <mergeCell ref="G11:G12"/>
    <mergeCell ref="H15:H16"/>
    <mergeCell ref="A17:A18"/>
    <mergeCell ref="C17:C18"/>
    <mergeCell ref="D17:D18"/>
    <mergeCell ref="E17:E18"/>
    <mergeCell ref="F17:F18"/>
    <mergeCell ref="G17:G18"/>
    <mergeCell ref="H17:H18"/>
    <mergeCell ref="A15:A16"/>
    <mergeCell ref="C15:C16"/>
    <mergeCell ref="D15:D16"/>
    <mergeCell ref="E15:E16"/>
    <mergeCell ref="F15:F16"/>
    <mergeCell ref="G15:G16"/>
    <mergeCell ref="H19:H20"/>
    <mergeCell ref="A21:A22"/>
    <mergeCell ref="C21:C22"/>
    <mergeCell ref="D21:D22"/>
    <mergeCell ref="E21:E22"/>
    <mergeCell ref="F21:F22"/>
    <mergeCell ref="G21:G22"/>
    <mergeCell ref="H21:H22"/>
    <mergeCell ref="A19:A20"/>
    <mergeCell ref="C19:C20"/>
    <mergeCell ref="D19:D20"/>
    <mergeCell ref="E19:E20"/>
    <mergeCell ref="F19:F20"/>
    <mergeCell ref="G19:G20"/>
    <mergeCell ref="H23:H24"/>
    <mergeCell ref="A25:A26"/>
    <mergeCell ref="C25:C26"/>
    <mergeCell ref="D25:D26"/>
    <mergeCell ref="E25:E26"/>
    <mergeCell ref="F25:F26"/>
    <mergeCell ref="G25:G26"/>
    <mergeCell ref="H25:H26"/>
    <mergeCell ref="A23:A24"/>
    <mergeCell ref="C23:C24"/>
    <mergeCell ref="D23:D24"/>
    <mergeCell ref="E23:E24"/>
    <mergeCell ref="F23:F24"/>
    <mergeCell ref="G23:G24"/>
    <mergeCell ref="H27:H28"/>
    <mergeCell ref="A33:A34"/>
    <mergeCell ref="C33:C34"/>
    <mergeCell ref="D33:D34"/>
    <mergeCell ref="E33:E34"/>
    <mergeCell ref="F33:F34"/>
    <mergeCell ref="G33:G34"/>
    <mergeCell ref="H33:H34"/>
    <mergeCell ref="D31:D32"/>
    <mergeCell ref="E31:E32"/>
    <mergeCell ref="A27:A28"/>
    <mergeCell ref="C27:C28"/>
    <mergeCell ref="D27:D28"/>
    <mergeCell ref="E27:E28"/>
    <mergeCell ref="F27:F28"/>
    <mergeCell ref="G27:G28"/>
    <mergeCell ref="F31:F32"/>
    <mergeCell ref="G31:G32"/>
    <mergeCell ref="H31:H32"/>
    <mergeCell ref="A39:A40"/>
    <mergeCell ref="C39:C40"/>
    <mergeCell ref="D39:D40"/>
    <mergeCell ref="E39:E40"/>
    <mergeCell ref="F39:F40"/>
    <mergeCell ref="G39:G40"/>
    <mergeCell ref="H35:H36"/>
    <mergeCell ref="A37:A38"/>
    <mergeCell ref="C37:C38"/>
    <mergeCell ref="D37:D38"/>
    <mergeCell ref="E37:E38"/>
    <mergeCell ref="F37:F38"/>
    <mergeCell ref="G37:G38"/>
    <mergeCell ref="H37:H38"/>
    <mergeCell ref="A35:A36"/>
    <mergeCell ref="C35:C36"/>
    <mergeCell ref="D35:D36"/>
    <mergeCell ref="E35:E36"/>
    <mergeCell ref="F35:F36"/>
    <mergeCell ref="G35:G36"/>
    <mergeCell ref="H43:H44"/>
    <mergeCell ref="A29:A30"/>
    <mergeCell ref="C29:C30"/>
    <mergeCell ref="D29:D30"/>
    <mergeCell ref="E29:E30"/>
    <mergeCell ref="F29:F30"/>
    <mergeCell ref="G29:G30"/>
    <mergeCell ref="H29:H30"/>
    <mergeCell ref="A31:A32"/>
    <mergeCell ref="C31:C32"/>
    <mergeCell ref="A43:A44"/>
    <mergeCell ref="C43:C44"/>
    <mergeCell ref="D43:D44"/>
    <mergeCell ref="E43:E44"/>
    <mergeCell ref="F43:F44"/>
    <mergeCell ref="G43:G44"/>
    <mergeCell ref="H39:H40"/>
    <mergeCell ref="A41:A42"/>
    <mergeCell ref="C41:C42"/>
    <mergeCell ref="D41:D42"/>
    <mergeCell ref="E41:E42"/>
    <mergeCell ref="F41:F42"/>
    <mergeCell ref="G41:G42"/>
    <mergeCell ref="H41:H42"/>
  </mergeCells>
  <phoneticPr fontId="6" type="noConversion"/>
  <printOptions horizontalCentered="1"/>
  <pageMargins left="0.15748031496062992" right="0.15748031496062992" top="0.98425196850393704" bottom="0.47244094488188981" header="0.98425196850393704" footer="0.19685039370078741"/>
  <pageSetup paperSize="9" fitToWidth="0" fitToHeight="0" orientation="portrait" r:id="rId1"/>
  <headerFooter alignWithMargins="0">
    <oddFooter>&amp;L&amp;"標楷體,粗體"主管：&amp;C&amp;"標楷體,粗體"    填表人：                  填表人電話：&amp;R&amp;"標楷體,粗體"110.3.31版</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workbookViewId="0">
      <selection activeCell="F9" sqref="F9:F10"/>
    </sheetView>
  </sheetViews>
  <sheetFormatPr defaultColWidth="8" defaultRowHeight="24.95" customHeight="1" x14ac:dyDescent="0.25"/>
  <cols>
    <col min="1" max="1" width="4.25" style="161" customWidth="1"/>
    <col min="2" max="2" width="13.125" style="161" customWidth="1"/>
    <col min="3" max="3" width="6.75" style="161" customWidth="1"/>
    <col min="4" max="5" width="9.125" style="161" customWidth="1"/>
    <col min="6" max="6" width="10.875" style="161" customWidth="1"/>
    <col min="7" max="7" width="10.5" style="161" customWidth="1"/>
    <col min="8" max="8" width="11.75" style="161" customWidth="1"/>
    <col min="9" max="9" width="9.75" style="161" customWidth="1"/>
    <col min="10" max="10" width="9.125" style="161" customWidth="1"/>
    <col min="11" max="11" width="7.625" style="161" customWidth="1"/>
    <col min="12" max="12" width="10" style="161" customWidth="1"/>
    <col min="13" max="13" width="9.25" style="161" customWidth="1"/>
    <col min="14" max="14" width="8" style="161" customWidth="1"/>
    <col min="15" max="16384" width="8" style="161"/>
  </cols>
  <sheetData>
    <row r="1" spans="1:13" s="99" customFormat="1" ht="21" x14ac:dyDescent="0.25">
      <c r="A1" s="99" t="s">
        <v>35</v>
      </c>
      <c r="B1" s="153"/>
      <c r="C1" s="153"/>
      <c r="D1" s="153"/>
      <c r="E1" s="153"/>
      <c r="F1" s="153"/>
      <c r="G1" s="11" t="s">
        <v>353</v>
      </c>
      <c r="H1" s="153"/>
      <c r="I1" s="153"/>
      <c r="J1" s="153"/>
      <c r="K1" s="153"/>
      <c r="L1" s="153"/>
      <c r="M1" s="153"/>
    </row>
    <row r="2" spans="1:13" s="154" customFormat="1" ht="16.5" x14ac:dyDescent="0.25">
      <c r="A2" s="10" t="str">
        <f>清單!F1</f>
        <v>○○縣○○鄉農會信用部</v>
      </c>
      <c r="B2" s="12"/>
      <c r="C2" s="12"/>
      <c r="D2" s="12"/>
      <c r="E2" s="12"/>
      <c r="F2" s="10" t="str">
        <f>"檢查基準日："&amp;TEXT(清單!F2,"eeee年mm月dd日")</f>
        <v>檢查基準日：110年03月31日</v>
      </c>
      <c r="G2" s="12"/>
      <c r="H2" s="12"/>
      <c r="I2" s="12"/>
      <c r="J2" s="12"/>
      <c r="K2" s="12"/>
      <c r="L2" s="12"/>
      <c r="M2" s="2" t="s">
        <v>104</v>
      </c>
    </row>
    <row r="3" spans="1:13" s="154" customFormat="1" ht="18" customHeight="1" x14ac:dyDescent="0.25">
      <c r="A3" s="584" t="s">
        <v>340</v>
      </c>
      <c r="B3" s="583" t="s">
        <v>290</v>
      </c>
      <c r="C3" s="585" t="s">
        <v>354</v>
      </c>
      <c r="D3" s="583" t="s">
        <v>355</v>
      </c>
      <c r="E3" s="583" t="s">
        <v>347</v>
      </c>
      <c r="F3" s="583" t="s">
        <v>356</v>
      </c>
      <c r="G3" s="442" t="s">
        <v>349</v>
      </c>
      <c r="H3" s="443" t="s">
        <v>357</v>
      </c>
      <c r="I3" s="583" t="s">
        <v>358</v>
      </c>
      <c r="J3" s="444" t="s">
        <v>359</v>
      </c>
      <c r="K3" s="445" t="s">
        <v>360</v>
      </c>
      <c r="L3" s="583" t="s">
        <v>351</v>
      </c>
      <c r="M3" s="583" t="s">
        <v>78</v>
      </c>
    </row>
    <row r="4" spans="1:13" s="154" customFormat="1" ht="18" customHeight="1" x14ac:dyDescent="0.25">
      <c r="A4" s="584"/>
      <c r="B4" s="583"/>
      <c r="C4" s="585"/>
      <c r="D4" s="583"/>
      <c r="E4" s="583"/>
      <c r="F4" s="583"/>
      <c r="G4" s="446" t="s">
        <v>361</v>
      </c>
      <c r="H4" s="445" t="s">
        <v>362</v>
      </c>
      <c r="I4" s="583"/>
      <c r="J4" s="446" t="s">
        <v>363</v>
      </c>
      <c r="K4" s="447" t="s">
        <v>364</v>
      </c>
      <c r="L4" s="583"/>
      <c r="M4" s="583"/>
    </row>
    <row r="5" spans="1:13" s="154" customFormat="1" ht="19.149999999999999" customHeight="1" x14ac:dyDescent="0.25">
      <c r="A5" s="572">
        <v>1</v>
      </c>
      <c r="B5" s="531"/>
      <c r="C5" s="531"/>
      <c r="D5" s="531"/>
      <c r="E5" s="531"/>
      <c r="F5" s="531"/>
      <c r="G5" s="129"/>
      <c r="H5" s="155"/>
      <c r="I5" s="531"/>
      <c r="J5" s="129"/>
      <c r="K5" s="156"/>
      <c r="L5" s="531"/>
      <c r="M5" s="531"/>
    </row>
    <row r="6" spans="1:13" s="154" customFormat="1" ht="19.149999999999999" customHeight="1" x14ac:dyDescent="0.25">
      <c r="A6" s="572"/>
      <c r="B6" s="531"/>
      <c r="C6" s="531"/>
      <c r="D6" s="531"/>
      <c r="E6" s="531"/>
      <c r="F6" s="531"/>
      <c r="G6" s="129"/>
      <c r="H6" s="129"/>
      <c r="I6" s="531"/>
      <c r="J6" s="129"/>
      <c r="K6" s="158"/>
      <c r="L6" s="531"/>
      <c r="M6" s="531"/>
    </row>
    <row r="7" spans="1:13" s="154" customFormat="1" ht="19.149999999999999" customHeight="1" x14ac:dyDescent="0.25">
      <c r="A7" s="572">
        <v>2</v>
      </c>
      <c r="B7" s="531"/>
      <c r="C7" s="531"/>
      <c r="D7" s="531"/>
      <c r="E7" s="531"/>
      <c r="F7" s="531"/>
      <c r="G7" s="129"/>
      <c r="H7" s="155"/>
      <c r="I7" s="531"/>
      <c r="J7" s="129"/>
      <c r="K7" s="156"/>
      <c r="L7" s="531"/>
      <c r="M7" s="531"/>
    </row>
    <row r="8" spans="1:13" s="154" customFormat="1" ht="19.149999999999999" customHeight="1" x14ac:dyDescent="0.25">
      <c r="A8" s="572"/>
      <c r="B8" s="531"/>
      <c r="C8" s="531"/>
      <c r="D8" s="531"/>
      <c r="E8" s="531"/>
      <c r="F8" s="531"/>
      <c r="G8" s="129"/>
      <c r="H8" s="129"/>
      <c r="I8" s="531"/>
      <c r="J8" s="129"/>
      <c r="K8" s="158"/>
      <c r="L8" s="531"/>
      <c r="M8" s="531"/>
    </row>
    <row r="9" spans="1:13" s="154" customFormat="1" ht="19.149999999999999" customHeight="1" x14ac:dyDescent="0.25">
      <c r="A9" s="572">
        <v>3</v>
      </c>
      <c r="B9" s="531"/>
      <c r="C9" s="531"/>
      <c r="D9" s="531"/>
      <c r="E9" s="531"/>
      <c r="F9" s="531"/>
      <c r="G9" s="129"/>
      <c r="H9" s="155"/>
      <c r="I9" s="531"/>
      <c r="J9" s="129"/>
      <c r="K9" s="156"/>
      <c r="L9" s="531"/>
      <c r="M9" s="531"/>
    </row>
    <row r="10" spans="1:13" s="154" customFormat="1" ht="19.149999999999999" customHeight="1" x14ac:dyDescent="0.25">
      <c r="A10" s="572"/>
      <c r="B10" s="531"/>
      <c r="C10" s="531"/>
      <c r="D10" s="531"/>
      <c r="E10" s="531"/>
      <c r="F10" s="531"/>
      <c r="G10" s="129"/>
      <c r="H10" s="129"/>
      <c r="I10" s="531"/>
      <c r="J10" s="129"/>
      <c r="K10" s="158"/>
      <c r="L10" s="531"/>
      <c r="M10" s="531"/>
    </row>
    <row r="11" spans="1:13" s="154" customFormat="1" ht="19.149999999999999" customHeight="1" x14ac:dyDescent="0.25">
      <c r="A11" s="572">
        <v>4</v>
      </c>
      <c r="B11" s="531"/>
      <c r="C11" s="531"/>
      <c r="D11" s="531"/>
      <c r="E11" s="531"/>
      <c r="F11" s="531"/>
      <c r="G11" s="129"/>
      <c r="H11" s="155"/>
      <c r="I11" s="531"/>
      <c r="J11" s="129"/>
      <c r="K11" s="156"/>
      <c r="L11" s="531"/>
      <c r="M11" s="531"/>
    </row>
    <row r="12" spans="1:13" s="154" customFormat="1" ht="19.149999999999999" customHeight="1" x14ac:dyDescent="0.25">
      <c r="A12" s="572"/>
      <c r="B12" s="531"/>
      <c r="C12" s="531"/>
      <c r="D12" s="531"/>
      <c r="E12" s="531"/>
      <c r="F12" s="531"/>
      <c r="G12" s="129"/>
      <c r="H12" s="129"/>
      <c r="I12" s="531"/>
      <c r="J12" s="129"/>
      <c r="K12" s="158"/>
      <c r="L12" s="531"/>
      <c r="M12" s="531"/>
    </row>
    <row r="13" spans="1:13" s="154" customFormat="1" ht="19.149999999999999" customHeight="1" x14ac:dyDescent="0.25">
      <c r="A13" s="572">
        <v>5</v>
      </c>
      <c r="B13" s="531"/>
      <c r="C13" s="531"/>
      <c r="D13" s="531"/>
      <c r="E13" s="531"/>
      <c r="F13" s="531"/>
      <c r="G13" s="129"/>
      <c r="H13" s="155"/>
      <c r="I13" s="531"/>
      <c r="J13" s="129"/>
      <c r="K13" s="156"/>
      <c r="L13" s="531"/>
      <c r="M13" s="531"/>
    </row>
    <row r="14" spans="1:13" s="154" customFormat="1" ht="19.149999999999999" customHeight="1" x14ac:dyDescent="0.25">
      <c r="A14" s="572"/>
      <c r="B14" s="531"/>
      <c r="C14" s="531"/>
      <c r="D14" s="531"/>
      <c r="E14" s="531"/>
      <c r="F14" s="531"/>
      <c r="G14" s="129"/>
      <c r="H14" s="129"/>
      <c r="I14" s="531"/>
      <c r="J14" s="129"/>
      <c r="K14" s="158"/>
      <c r="L14" s="531"/>
      <c r="M14" s="531"/>
    </row>
    <row r="15" spans="1:13" s="154" customFormat="1" ht="19.149999999999999" customHeight="1" x14ac:dyDescent="0.25">
      <c r="A15" s="572">
        <v>6</v>
      </c>
      <c r="B15" s="531"/>
      <c r="C15" s="531"/>
      <c r="D15" s="531"/>
      <c r="E15" s="531"/>
      <c r="F15" s="531"/>
      <c r="G15" s="129"/>
      <c r="H15" s="155"/>
      <c r="I15" s="531"/>
      <c r="J15" s="129"/>
      <c r="K15" s="156"/>
      <c r="L15" s="531"/>
      <c r="M15" s="531"/>
    </row>
    <row r="16" spans="1:13" s="154" customFormat="1" ht="19.149999999999999" customHeight="1" x14ac:dyDescent="0.25">
      <c r="A16" s="572"/>
      <c r="B16" s="531"/>
      <c r="C16" s="531"/>
      <c r="D16" s="531"/>
      <c r="E16" s="531"/>
      <c r="F16" s="531"/>
      <c r="G16" s="129"/>
      <c r="H16" s="129"/>
      <c r="I16" s="531"/>
      <c r="J16" s="129"/>
      <c r="K16" s="158"/>
      <c r="L16" s="531"/>
      <c r="M16" s="531"/>
    </row>
    <row r="17" spans="1:13" s="154" customFormat="1" ht="19.149999999999999" customHeight="1" x14ac:dyDescent="0.25">
      <c r="A17" s="572">
        <v>7</v>
      </c>
      <c r="B17" s="531"/>
      <c r="C17" s="531"/>
      <c r="D17" s="531"/>
      <c r="E17" s="531"/>
      <c r="F17" s="531"/>
      <c r="G17" s="129"/>
      <c r="H17" s="155"/>
      <c r="I17" s="531"/>
      <c r="J17" s="129"/>
      <c r="K17" s="156"/>
      <c r="L17" s="531"/>
      <c r="M17" s="531"/>
    </row>
    <row r="18" spans="1:13" s="154" customFormat="1" ht="19.149999999999999" customHeight="1" x14ac:dyDescent="0.25">
      <c r="A18" s="572"/>
      <c r="B18" s="531"/>
      <c r="C18" s="531"/>
      <c r="D18" s="531"/>
      <c r="E18" s="531"/>
      <c r="F18" s="531"/>
      <c r="G18" s="129"/>
      <c r="H18" s="129"/>
      <c r="I18" s="531"/>
      <c r="J18" s="129"/>
      <c r="K18" s="158"/>
      <c r="L18" s="531"/>
      <c r="M18" s="531"/>
    </row>
    <row r="19" spans="1:13" s="154" customFormat="1" ht="19.149999999999999" customHeight="1" x14ac:dyDescent="0.25">
      <c r="A19" s="572">
        <v>8</v>
      </c>
      <c r="B19" s="531"/>
      <c r="C19" s="531"/>
      <c r="D19" s="531"/>
      <c r="E19" s="531"/>
      <c r="F19" s="531"/>
      <c r="G19" s="129"/>
      <c r="H19" s="155"/>
      <c r="I19" s="531"/>
      <c r="J19" s="129"/>
      <c r="K19" s="156"/>
      <c r="L19" s="531"/>
      <c r="M19" s="531"/>
    </row>
    <row r="20" spans="1:13" s="154" customFormat="1" ht="19.149999999999999" customHeight="1" x14ac:dyDescent="0.25">
      <c r="A20" s="572"/>
      <c r="B20" s="531"/>
      <c r="C20" s="531"/>
      <c r="D20" s="531"/>
      <c r="E20" s="531"/>
      <c r="F20" s="531"/>
      <c r="G20" s="129"/>
      <c r="H20" s="129"/>
      <c r="I20" s="531"/>
      <c r="J20" s="129"/>
      <c r="K20" s="158"/>
      <c r="L20" s="531"/>
      <c r="M20" s="531"/>
    </row>
    <row r="21" spans="1:13" s="154" customFormat="1" ht="19.149999999999999" customHeight="1" x14ac:dyDescent="0.25">
      <c r="A21" s="572">
        <v>9</v>
      </c>
      <c r="B21" s="531"/>
      <c r="C21" s="531"/>
      <c r="D21" s="531"/>
      <c r="E21" s="531"/>
      <c r="F21" s="531"/>
      <c r="G21" s="129"/>
      <c r="H21" s="155"/>
      <c r="I21" s="531"/>
      <c r="J21" s="129"/>
      <c r="K21" s="156"/>
      <c r="L21" s="531"/>
      <c r="M21" s="531"/>
    </row>
    <row r="22" spans="1:13" s="154" customFormat="1" ht="19.149999999999999" customHeight="1" x14ac:dyDescent="0.25">
      <c r="A22" s="572"/>
      <c r="B22" s="531"/>
      <c r="C22" s="531"/>
      <c r="D22" s="531"/>
      <c r="E22" s="531"/>
      <c r="F22" s="531"/>
      <c r="G22" s="129"/>
      <c r="H22" s="129"/>
      <c r="I22" s="531"/>
      <c r="J22" s="129"/>
      <c r="K22" s="158"/>
      <c r="L22" s="531"/>
      <c r="M22" s="531"/>
    </row>
    <row r="23" spans="1:13" s="154" customFormat="1" ht="19.149999999999999" customHeight="1" x14ac:dyDescent="0.25">
      <c r="A23" s="572">
        <v>10</v>
      </c>
      <c r="B23" s="531"/>
      <c r="C23" s="531"/>
      <c r="D23" s="531"/>
      <c r="E23" s="531"/>
      <c r="F23" s="531"/>
      <c r="G23" s="129"/>
      <c r="H23" s="155"/>
      <c r="I23" s="531"/>
      <c r="J23" s="129"/>
      <c r="K23" s="156"/>
      <c r="L23" s="531"/>
      <c r="M23" s="531"/>
    </row>
    <row r="24" spans="1:13" s="154" customFormat="1" ht="19.149999999999999" customHeight="1" x14ac:dyDescent="0.25">
      <c r="A24" s="572"/>
      <c r="B24" s="531"/>
      <c r="C24" s="531"/>
      <c r="D24" s="531"/>
      <c r="E24" s="531"/>
      <c r="F24" s="531"/>
      <c r="G24" s="156"/>
      <c r="H24" s="156"/>
      <c r="I24" s="531"/>
      <c r="J24" s="156"/>
      <c r="K24" s="157"/>
      <c r="L24" s="531"/>
      <c r="M24" s="531"/>
    </row>
    <row r="25" spans="1:13" s="154" customFormat="1" ht="25.5" customHeight="1" x14ac:dyDescent="0.25">
      <c r="A25" s="580" t="s">
        <v>167</v>
      </c>
      <c r="B25" s="580"/>
      <c r="C25" s="580"/>
      <c r="D25" s="580"/>
      <c r="E25" s="580"/>
      <c r="F25" s="146">
        <f>SUM(F5:F24)</f>
        <v>0</v>
      </c>
      <c r="G25" s="159"/>
      <c r="H25" s="159"/>
      <c r="I25" s="159"/>
      <c r="J25" s="159"/>
      <c r="K25" s="159"/>
      <c r="L25" s="159"/>
      <c r="M25" s="159"/>
    </row>
    <row r="26" spans="1:13" s="154" customFormat="1" ht="16.5" x14ac:dyDescent="0.25">
      <c r="A26" s="581" t="s">
        <v>584</v>
      </c>
      <c r="B26" s="581"/>
      <c r="C26" s="581"/>
      <c r="D26" s="581"/>
      <c r="E26" s="581"/>
      <c r="F26" s="581"/>
      <c r="G26" s="581"/>
      <c r="H26" s="581"/>
      <c r="I26" s="581"/>
      <c r="J26" s="581"/>
      <c r="K26" s="581"/>
      <c r="L26" s="581"/>
      <c r="M26" s="581"/>
    </row>
    <row r="27" spans="1:13" s="154" customFormat="1" ht="16.5" x14ac:dyDescent="0.25">
      <c r="A27" s="582"/>
      <c r="B27" s="582"/>
      <c r="C27" s="582"/>
      <c r="D27" s="582"/>
      <c r="E27" s="582"/>
      <c r="F27" s="582"/>
      <c r="G27" s="582"/>
      <c r="H27" s="582"/>
      <c r="I27" s="582"/>
      <c r="J27" s="582"/>
      <c r="K27" s="582"/>
      <c r="L27" s="582"/>
      <c r="M27" s="582"/>
    </row>
    <row r="28" spans="1:13" s="160" customFormat="1" ht="16.5" x14ac:dyDescent="0.25">
      <c r="A28" s="144" t="s">
        <v>365</v>
      </c>
      <c r="B28" s="10"/>
      <c r="C28" s="10"/>
      <c r="D28" s="10"/>
      <c r="E28" s="10"/>
      <c r="F28" s="10"/>
      <c r="G28" s="10"/>
      <c r="H28" s="10" t="s">
        <v>366</v>
      </c>
      <c r="I28" s="10"/>
      <c r="J28" s="10" t="s">
        <v>367</v>
      </c>
      <c r="K28" s="10"/>
      <c r="L28" s="10"/>
      <c r="M28" s="10" t="s">
        <v>281</v>
      </c>
    </row>
    <row r="29" spans="1:13" s="154" customFormat="1" ht="24.95" customHeight="1" x14ac:dyDescent="0.25"/>
    <row r="30" spans="1:13" s="154" customFormat="1" ht="24.95" customHeight="1" x14ac:dyDescent="0.25"/>
    <row r="31" spans="1:13" s="154" customFormat="1" ht="24.95" customHeight="1" x14ac:dyDescent="0.25"/>
    <row r="32" spans="1:13" s="154" customFormat="1" ht="24.95" customHeight="1" x14ac:dyDescent="0.25"/>
    <row r="33" s="154" customFormat="1" ht="24.95" customHeight="1" x14ac:dyDescent="0.25"/>
    <row r="34" s="154" customFormat="1" ht="24.95" customHeight="1" x14ac:dyDescent="0.25"/>
    <row r="35" s="154" customFormat="1" ht="24.95" customHeight="1" x14ac:dyDescent="0.25"/>
    <row r="36" s="154" customFormat="1" ht="24.95" customHeight="1" x14ac:dyDescent="0.25"/>
    <row r="37" s="154" customFormat="1" ht="24.95" customHeight="1" x14ac:dyDescent="0.25"/>
    <row r="38" s="154" customFormat="1" ht="24.95" customHeight="1" x14ac:dyDescent="0.25"/>
    <row r="39" s="154" customFormat="1" ht="24.95" customHeight="1" x14ac:dyDescent="0.25"/>
    <row r="40" s="154" customFormat="1" ht="24.95" customHeight="1" x14ac:dyDescent="0.25"/>
    <row r="41" s="154" customFormat="1" ht="24.95" customHeight="1" x14ac:dyDescent="0.25"/>
    <row r="42" s="154" customFormat="1" ht="24.95" customHeight="1" x14ac:dyDescent="0.25"/>
    <row r="43" s="154" customFormat="1" ht="24.95" customHeight="1" x14ac:dyDescent="0.25"/>
    <row r="44" s="154" customFormat="1" ht="24.95" customHeight="1" x14ac:dyDescent="0.25"/>
    <row r="45" s="154" customFormat="1" ht="24.95" customHeight="1" x14ac:dyDescent="0.25"/>
    <row r="46" s="154" customFormat="1" ht="24.95" customHeight="1" x14ac:dyDescent="0.25"/>
    <row r="47" s="154" customFormat="1" ht="24.95" customHeight="1" x14ac:dyDescent="0.25"/>
    <row r="48" s="154" customFormat="1" ht="24.95" customHeight="1" x14ac:dyDescent="0.25"/>
    <row r="49" s="154" customFormat="1" ht="24.95" customHeight="1" x14ac:dyDescent="0.25"/>
    <row r="50" s="154" customFormat="1" ht="24.95" customHeight="1" x14ac:dyDescent="0.25"/>
    <row r="51" s="154" customFormat="1" ht="24.95" customHeight="1" x14ac:dyDescent="0.25"/>
    <row r="52" s="154" customFormat="1" ht="24.95" customHeight="1" x14ac:dyDescent="0.25"/>
    <row r="53" s="154" customFormat="1" ht="24.95" customHeight="1" x14ac:dyDescent="0.25"/>
    <row r="54" s="154" customFormat="1" ht="24.95" customHeight="1" x14ac:dyDescent="0.25"/>
    <row r="55" s="154" customFormat="1" ht="24.95" customHeight="1" x14ac:dyDescent="0.25"/>
    <row r="56" s="154" customFormat="1" ht="24.95" customHeight="1" x14ac:dyDescent="0.25"/>
    <row r="57" s="154" customFormat="1" ht="24.95" customHeight="1" x14ac:dyDescent="0.25"/>
    <row r="58" s="154" customFormat="1" ht="24.95" customHeight="1" x14ac:dyDescent="0.25"/>
    <row r="59" s="154" customFormat="1" ht="24.95" customHeight="1" x14ac:dyDescent="0.25"/>
    <row r="60" s="154" customFormat="1" ht="24.95" customHeight="1" x14ac:dyDescent="0.25"/>
  </sheetData>
  <mergeCells count="101">
    <mergeCell ref="I3:I4"/>
    <mergeCell ref="L3:L4"/>
    <mergeCell ref="M3:M4"/>
    <mergeCell ref="A5:A6"/>
    <mergeCell ref="B5:B6"/>
    <mergeCell ref="C5:C6"/>
    <mergeCell ref="D5:D6"/>
    <mergeCell ref="E5:E6"/>
    <mergeCell ref="F5:F6"/>
    <mergeCell ref="I5:I6"/>
    <mergeCell ref="A3:A4"/>
    <mergeCell ref="B3:B4"/>
    <mergeCell ref="C3:C4"/>
    <mergeCell ref="D3:D4"/>
    <mergeCell ref="E3:E4"/>
    <mergeCell ref="F3:F4"/>
    <mergeCell ref="L5:L6"/>
    <mergeCell ref="M5:M6"/>
    <mergeCell ref="A7:A8"/>
    <mergeCell ref="B7:B8"/>
    <mergeCell ref="C7:C8"/>
    <mergeCell ref="D7:D8"/>
    <mergeCell ref="E7:E8"/>
    <mergeCell ref="F7:F8"/>
    <mergeCell ref="I7:I8"/>
    <mergeCell ref="L7:L8"/>
    <mergeCell ref="M7:M8"/>
    <mergeCell ref="A9:A10"/>
    <mergeCell ref="B9:B10"/>
    <mergeCell ref="C9:C10"/>
    <mergeCell ref="D9:D10"/>
    <mergeCell ref="E9:E10"/>
    <mergeCell ref="F9:F10"/>
    <mergeCell ref="I9:I10"/>
    <mergeCell ref="L9:L10"/>
    <mergeCell ref="M9:M10"/>
    <mergeCell ref="I11:I12"/>
    <mergeCell ref="L11:L12"/>
    <mergeCell ref="M11:M12"/>
    <mergeCell ref="A13:A14"/>
    <mergeCell ref="B13:B14"/>
    <mergeCell ref="C13:C14"/>
    <mergeCell ref="D13:D14"/>
    <mergeCell ref="E13:E14"/>
    <mergeCell ref="F13:F14"/>
    <mergeCell ref="I13:I14"/>
    <mergeCell ref="A11:A12"/>
    <mergeCell ref="B11:B12"/>
    <mergeCell ref="C11:C12"/>
    <mergeCell ref="D11:D12"/>
    <mergeCell ref="E11:E12"/>
    <mergeCell ref="F11:F12"/>
    <mergeCell ref="L13:L14"/>
    <mergeCell ref="M13:M14"/>
    <mergeCell ref="A15:A16"/>
    <mergeCell ref="B15:B16"/>
    <mergeCell ref="C15:C16"/>
    <mergeCell ref="D15:D16"/>
    <mergeCell ref="E15:E16"/>
    <mergeCell ref="F15:F16"/>
    <mergeCell ref="I15:I16"/>
    <mergeCell ref="L15:L16"/>
    <mergeCell ref="M15:M16"/>
    <mergeCell ref="A17:A18"/>
    <mergeCell ref="B17:B18"/>
    <mergeCell ref="C17:C18"/>
    <mergeCell ref="D17:D18"/>
    <mergeCell ref="E17:E18"/>
    <mergeCell ref="F17:F18"/>
    <mergeCell ref="I17:I18"/>
    <mergeCell ref="L17:L18"/>
    <mergeCell ref="M17:M18"/>
    <mergeCell ref="I19:I20"/>
    <mergeCell ref="L19:L20"/>
    <mergeCell ref="M19:M20"/>
    <mergeCell ref="A21:A22"/>
    <mergeCell ref="B21:B22"/>
    <mergeCell ref="C21:C22"/>
    <mergeCell ref="D21:D22"/>
    <mergeCell ref="E21:E22"/>
    <mergeCell ref="F21:F22"/>
    <mergeCell ref="I21:I22"/>
    <mergeCell ref="A19:A20"/>
    <mergeCell ref="B19:B20"/>
    <mergeCell ref="C19:C20"/>
    <mergeCell ref="D19:D20"/>
    <mergeCell ref="E19:E20"/>
    <mergeCell ref="F19:F20"/>
    <mergeCell ref="M23:M24"/>
    <mergeCell ref="A25:E25"/>
    <mergeCell ref="A26:M27"/>
    <mergeCell ref="L21:L22"/>
    <mergeCell ref="M21:M22"/>
    <mergeCell ref="A23:A24"/>
    <mergeCell ref="B23:B24"/>
    <mergeCell ref="C23:C24"/>
    <mergeCell ref="D23:D24"/>
    <mergeCell ref="E23:E24"/>
    <mergeCell ref="F23:F24"/>
    <mergeCell ref="I23:I24"/>
    <mergeCell ref="L23:L24"/>
  </mergeCells>
  <phoneticPr fontId="6" type="noConversion"/>
  <printOptions horizontalCentered="1"/>
  <pageMargins left="0.78740157480314965" right="0.19685039370078741" top="0.43307086614173229" bottom="0.47244094488188981" header="0.23622047244094491" footer="0.23622047244094491"/>
  <pageSetup paperSize="9" fitToWidth="0" fitToHeight="0" orientation="landscape" r:id="rId1"/>
  <headerFooter alignWithMargins="0">
    <oddFooter>&amp;L&amp;"標楷體,粗體"主管：&amp;C&amp;"標楷體,粗體"    填表人：                     填表人電話：&amp;R&amp;"標楷體,粗體"110.3.31版</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C7" sqref="C7"/>
    </sheetView>
  </sheetViews>
  <sheetFormatPr defaultRowHeight="16.5" x14ac:dyDescent="0.25"/>
  <cols>
    <col min="1" max="1" width="8.125" style="359" customWidth="1"/>
    <col min="2" max="2" width="11" style="1" customWidth="1"/>
    <col min="3" max="3" width="67.25" style="1" customWidth="1"/>
  </cols>
  <sheetData>
    <row r="1" spans="1:3" ht="21" x14ac:dyDescent="0.3">
      <c r="A1" s="511" t="s">
        <v>700</v>
      </c>
      <c r="B1" s="512"/>
      <c r="C1" s="512"/>
    </row>
    <row r="2" spans="1:3" x14ac:dyDescent="0.25">
      <c r="A2" s="1" t="str">
        <f>"(一)檢查基準日："&amp;TEXT(清單!F2,"eeee年mm月dd日")</f>
        <v>(一)檢查基準日：110年03月31日</v>
      </c>
    </row>
    <row r="3" spans="1:3" x14ac:dyDescent="0.25">
      <c r="A3" s="513" t="str">
        <f>"(二)上次檢查基準日："&amp;TEXT(清單!F3,"eeee年mm月dd日")</f>
        <v>(二)上次檢查基準日：108年03月31日</v>
      </c>
      <c r="B3" s="513"/>
      <c r="C3" s="513"/>
    </row>
    <row r="4" spans="1:3" x14ac:dyDescent="0.25">
      <c r="A4" s="514" t="s">
        <v>651</v>
      </c>
      <c r="B4" s="515"/>
      <c r="C4" s="515"/>
    </row>
    <row r="5" spans="1:3" x14ac:dyDescent="0.25">
      <c r="A5" s="360" t="s">
        <v>3</v>
      </c>
      <c r="B5" s="361" t="s">
        <v>652</v>
      </c>
      <c r="C5" s="362" t="s">
        <v>5</v>
      </c>
    </row>
    <row r="6" spans="1:3" ht="32.25" customHeight="1" x14ac:dyDescent="0.25">
      <c r="A6" s="516" t="s">
        <v>708</v>
      </c>
      <c r="B6" s="341" t="s">
        <v>701</v>
      </c>
      <c r="C6" s="5" t="s">
        <v>960</v>
      </c>
    </row>
    <row r="7" spans="1:3" x14ac:dyDescent="0.25">
      <c r="A7" s="516"/>
      <c r="B7" s="341" t="s">
        <v>709</v>
      </c>
      <c r="C7" s="5" t="s">
        <v>961</v>
      </c>
    </row>
    <row r="8" spans="1:3" x14ac:dyDescent="0.25">
      <c r="A8" s="516"/>
      <c r="B8" s="341" t="s">
        <v>710</v>
      </c>
      <c r="C8" s="6" t="s">
        <v>962</v>
      </c>
    </row>
    <row r="9" spans="1:3" x14ac:dyDescent="0.25">
      <c r="A9" s="516"/>
      <c r="B9" s="342"/>
      <c r="C9" s="343"/>
    </row>
    <row r="10" spans="1:3" x14ac:dyDescent="0.25">
      <c r="A10" s="516"/>
      <c r="B10" s="332"/>
      <c r="C10" s="332"/>
    </row>
    <row r="11" spans="1:3" x14ac:dyDescent="0.25">
      <c r="A11" s="501" t="s">
        <v>650</v>
      </c>
      <c r="B11" s="347" t="s">
        <v>702</v>
      </c>
      <c r="C11" s="348" t="s">
        <v>707</v>
      </c>
    </row>
    <row r="12" spans="1:3" x14ac:dyDescent="0.25">
      <c r="A12" s="501"/>
      <c r="B12" s="341" t="s">
        <v>703</v>
      </c>
      <c r="C12" s="6" t="s">
        <v>705</v>
      </c>
    </row>
    <row r="13" spans="1:3" x14ac:dyDescent="0.25">
      <c r="A13" s="501"/>
      <c r="B13" s="341" t="s">
        <v>704</v>
      </c>
      <c r="C13" s="349" t="s">
        <v>706</v>
      </c>
    </row>
    <row r="14" spans="1:3" x14ac:dyDescent="0.25">
      <c r="A14" s="501"/>
      <c r="B14" s="341"/>
      <c r="C14" s="349"/>
    </row>
    <row r="15" spans="1:3" x14ac:dyDescent="0.25">
      <c r="A15" s="509" t="s">
        <v>712</v>
      </c>
      <c r="B15" s="345" t="s">
        <v>711</v>
      </c>
      <c r="C15" s="343" t="s">
        <v>713</v>
      </c>
    </row>
    <row r="16" spans="1:3" x14ac:dyDescent="0.25">
      <c r="A16" s="510"/>
      <c r="B16" s="345" t="s">
        <v>716</v>
      </c>
      <c r="C16" s="343" t="s">
        <v>714</v>
      </c>
    </row>
    <row r="17" spans="1:3" x14ac:dyDescent="0.25">
      <c r="A17" s="510"/>
      <c r="B17" s="346" t="s">
        <v>717</v>
      </c>
      <c r="C17" s="332" t="s">
        <v>715</v>
      </c>
    </row>
    <row r="18" spans="1:3" ht="34.5" customHeight="1" x14ac:dyDescent="0.25">
      <c r="A18" s="510"/>
      <c r="B18" s="350" t="s">
        <v>718</v>
      </c>
      <c r="C18" s="343" t="s">
        <v>720</v>
      </c>
    </row>
    <row r="19" spans="1:3" ht="19.5" customHeight="1" x14ac:dyDescent="0.25">
      <c r="A19" s="510"/>
      <c r="B19" s="358" t="s">
        <v>721</v>
      </c>
      <c r="C19" s="351" t="s">
        <v>719</v>
      </c>
    </row>
    <row r="20" spans="1:3" x14ac:dyDescent="0.25">
      <c r="A20" s="510"/>
      <c r="B20" s="358"/>
      <c r="C20" s="351"/>
    </row>
  </sheetData>
  <mergeCells count="6">
    <mergeCell ref="A15:A20"/>
    <mergeCell ref="A1:C1"/>
    <mergeCell ref="A3:C3"/>
    <mergeCell ref="A4:C4"/>
    <mergeCell ref="A6:A10"/>
    <mergeCell ref="A11:A14"/>
  </mergeCells>
  <phoneticPr fontId="6" type="noConversion"/>
  <pageMargins left="0.70866141732283472" right="0.70866141732283472" top="0.74803149606299213" bottom="0.74803149606299213" header="0.31496062992125984" footer="0.31496062992125984"/>
  <pageSetup paperSize="9" orientation="portrait" verticalDpi="0" r:id="rId1"/>
  <headerFooter>
    <oddFooter>&amp;L&amp;"標楷體,粗體"主管：&amp;C&amp;"標楷體,粗體"提供人：
提供人電話：&amp;R&amp;"標楷體,粗體"110.3.31版</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election activeCell="G9" sqref="G9:G10"/>
    </sheetView>
  </sheetViews>
  <sheetFormatPr defaultColWidth="8" defaultRowHeight="24.95" customHeight="1" x14ac:dyDescent="0.25"/>
  <cols>
    <col min="1" max="3" width="8.375" style="119" customWidth="1"/>
    <col min="4" max="4" width="9.875" style="119" customWidth="1"/>
    <col min="5" max="6" width="8.375" style="119" customWidth="1"/>
    <col min="7" max="7" width="7.75" style="119" customWidth="1"/>
    <col min="8" max="9" width="8.375" style="119" customWidth="1"/>
    <col min="10" max="10" width="10.25" style="119" customWidth="1"/>
    <col min="11" max="11" width="10.375" style="119" customWidth="1"/>
    <col min="12" max="12" width="9.625" style="119" customWidth="1"/>
    <col min="13" max="13" width="12.375" style="119" customWidth="1"/>
    <col min="14" max="14" width="8.625" style="119" customWidth="1"/>
    <col min="15" max="15" width="8" style="119" customWidth="1"/>
    <col min="16" max="16384" width="8" style="119"/>
  </cols>
  <sheetData>
    <row r="1" spans="1:14" s="99" customFormat="1" ht="21" x14ac:dyDescent="0.25">
      <c r="A1" s="99" t="s">
        <v>37</v>
      </c>
      <c r="B1" s="162"/>
      <c r="C1" s="162"/>
      <c r="D1" s="162"/>
      <c r="E1" s="162"/>
      <c r="H1" s="11" t="s">
        <v>368</v>
      </c>
      <c r="I1" s="162"/>
      <c r="J1" s="162"/>
      <c r="K1" s="162"/>
      <c r="L1" s="162"/>
      <c r="M1" s="162"/>
      <c r="N1" s="162"/>
    </row>
    <row r="2" spans="1:14" ht="19.5" x14ac:dyDescent="0.25">
      <c r="A2" s="10" t="str">
        <f>清單!F1</f>
        <v>○○縣○○鄉農會信用部</v>
      </c>
      <c r="B2" s="12"/>
      <c r="C2" s="12"/>
      <c r="G2" s="10" t="str">
        <f>"檢查基準日："&amp;TEXT(清單!F2,"eeee年mm月dd日")</f>
        <v>檢查基準日：110年03月31日</v>
      </c>
      <c r="I2" s="12"/>
      <c r="J2" s="12"/>
      <c r="K2" s="12"/>
      <c r="L2" s="12"/>
      <c r="N2" s="2" t="s">
        <v>104</v>
      </c>
    </row>
    <row r="3" spans="1:14" s="163" customFormat="1" ht="16.5" customHeight="1" x14ac:dyDescent="0.25">
      <c r="A3" s="442" t="s">
        <v>225</v>
      </c>
      <c r="B3" s="583" t="s">
        <v>355</v>
      </c>
      <c r="C3" s="442" t="s">
        <v>349</v>
      </c>
      <c r="D3" s="442" t="s">
        <v>369</v>
      </c>
      <c r="E3" s="445" t="s">
        <v>230</v>
      </c>
      <c r="F3" s="583" t="s">
        <v>370</v>
      </c>
      <c r="G3" s="583" t="s">
        <v>371</v>
      </c>
      <c r="H3" s="583" t="s">
        <v>372</v>
      </c>
      <c r="I3" s="583" t="s">
        <v>358</v>
      </c>
      <c r="J3" s="442" t="s">
        <v>359</v>
      </c>
      <c r="K3" s="583" t="s">
        <v>351</v>
      </c>
      <c r="L3" s="583" t="s">
        <v>373</v>
      </c>
      <c r="M3" s="442" t="s">
        <v>374</v>
      </c>
      <c r="N3" s="583" t="s">
        <v>375</v>
      </c>
    </row>
    <row r="4" spans="1:14" s="163" customFormat="1" ht="33" x14ac:dyDescent="0.25">
      <c r="A4" s="448" t="s">
        <v>376</v>
      </c>
      <c r="B4" s="583"/>
      <c r="C4" s="442" t="s">
        <v>377</v>
      </c>
      <c r="D4" s="442" t="s">
        <v>378</v>
      </c>
      <c r="E4" s="449" t="s">
        <v>379</v>
      </c>
      <c r="F4" s="583"/>
      <c r="G4" s="583"/>
      <c r="H4" s="583"/>
      <c r="I4" s="583"/>
      <c r="J4" s="442" t="s">
        <v>363</v>
      </c>
      <c r="K4" s="583"/>
      <c r="L4" s="583"/>
      <c r="M4" s="442" t="s">
        <v>380</v>
      </c>
      <c r="N4" s="583"/>
    </row>
    <row r="5" spans="1:14" ht="19.5" x14ac:dyDescent="0.25">
      <c r="A5" s="164"/>
      <c r="B5" s="531"/>
      <c r="C5" s="164"/>
      <c r="D5" s="164"/>
      <c r="E5" s="531"/>
      <c r="F5" s="531"/>
      <c r="G5" s="531"/>
      <c r="H5" s="165"/>
      <c r="I5" s="531"/>
      <c r="J5" s="165"/>
      <c r="K5" s="531"/>
      <c r="L5" s="531"/>
      <c r="M5" s="129"/>
      <c r="N5" s="531"/>
    </row>
    <row r="6" spans="1:14" ht="19.5" x14ac:dyDescent="0.25">
      <c r="A6" s="146"/>
      <c r="B6" s="531"/>
      <c r="C6" s="146"/>
      <c r="D6" s="146"/>
      <c r="E6" s="531"/>
      <c r="F6" s="531"/>
      <c r="G6" s="531"/>
      <c r="H6" s="146"/>
      <c r="I6" s="531"/>
      <c r="J6" s="146"/>
      <c r="K6" s="531"/>
      <c r="L6" s="531"/>
      <c r="M6" s="129"/>
      <c r="N6" s="531"/>
    </row>
    <row r="7" spans="1:14" ht="19.5" x14ac:dyDescent="0.25">
      <c r="A7" s="164"/>
      <c r="B7" s="531"/>
      <c r="C7" s="164"/>
      <c r="D7" s="164"/>
      <c r="E7" s="531"/>
      <c r="F7" s="531"/>
      <c r="G7" s="531"/>
      <c r="H7" s="165"/>
      <c r="I7" s="531"/>
      <c r="J7" s="165"/>
      <c r="K7" s="531"/>
      <c r="L7" s="531"/>
      <c r="M7" s="129"/>
      <c r="N7" s="531"/>
    </row>
    <row r="8" spans="1:14" ht="19.5" x14ac:dyDescent="0.25">
      <c r="A8" s="146"/>
      <c r="B8" s="531"/>
      <c r="C8" s="146"/>
      <c r="D8" s="146"/>
      <c r="E8" s="531"/>
      <c r="F8" s="531"/>
      <c r="G8" s="531"/>
      <c r="H8" s="146"/>
      <c r="I8" s="531"/>
      <c r="J8" s="146"/>
      <c r="K8" s="531"/>
      <c r="L8" s="531"/>
      <c r="M8" s="129"/>
      <c r="N8" s="531"/>
    </row>
    <row r="9" spans="1:14" ht="19.5" x14ac:dyDescent="0.25">
      <c r="A9" s="164"/>
      <c r="B9" s="531"/>
      <c r="C9" s="164"/>
      <c r="D9" s="164"/>
      <c r="E9" s="531"/>
      <c r="F9" s="531"/>
      <c r="G9" s="531"/>
      <c r="H9" s="165"/>
      <c r="I9" s="531"/>
      <c r="J9" s="165"/>
      <c r="K9" s="531"/>
      <c r="L9" s="531"/>
      <c r="M9" s="129"/>
      <c r="N9" s="531"/>
    </row>
    <row r="10" spans="1:14" ht="19.5" x14ac:dyDescent="0.25">
      <c r="A10" s="146"/>
      <c r="B10" s="531"/>
      <c r="C10" s="146"/>
      <c r="D10" s="146"/>
      <c r="E10" s="531"/>
      <c r="F10" s="531"/>
      <c r="G10" s="531"/>
      <c r="H10" s="146"/>
      <c r="I10" s="531"/>
      <c r="J10" s="146"/>
      <c r="K10" s="531"/>
      <c r="L10" s="531"/>
      <c r="M10" s="129"/>
      <c r="N10" s="531"/>
    </row>
    <row r="11" spans="1:14" ht="19.5" x14ac:dyDescent="0.25">
      <c r="A11" s="164"/>
      <c r="B11" s="531"/>
      <c r="C11" s="164"/>
      <c r="D11" s="164"/>
      <c r="E11" s="531"/>
      <c r="F11" s="531"/>
      <c r="G11" s="531"/>
      <c r="H11" s="165"/>
      <c r="I11" s="531"/>
      <c r="J11" s="165"/>
      <c r="K11" s="531"/>
      <c r="L11" s="531"/>
      <c r="M11" s="129"/>
      <c r="N11" s="531"/>
    </row>
    <row r="12" spans="1:14" ht="19.5" x14ac:dyDescent="0.25">
      <c r="A12" s="146"/>
      <c r="B12" s="531"/>
      <c r="C12" s="146"/>
      <c r="D12" s="146"/>
      <c r="E12" s="531"/>
      <c r="F12" s="531"/>
      <c r="G12" s="531"/>
      <c r="H12" s="146"/>
      <c r="I12" s="531"/>
      <c r="J12" s="146"/>
      <c r="K12" s="531"/>
      <c r="L12" s="531"/>
      <c r="M12" s="129"/>
      <c r="N12" s="531"/>
    </row>
    <row r="13" spans="1:14" ht="19.5" x14ac:dyDescent="0.25">
      <c r="A13" s="164"/>
      <c r="B13" s="531"/>
      <c r="C13" s="164"/>
      <c r="D13" s="164"/>
      <c r="E13" s="531"/>
      <c r="F13" s="531"/>
      <c r="G13" s="531"/>
      <c r="H13" s="165"/>
      <c r="I13" s="531"/>
      <c r="J13" s="165"/>
      <c r="K13" s="531"/>
      <c r="L13" s="531"/>
      <c r="M13" s="129"/>
      <c r="N13" s="531"/>
    </row>
    <row r="14" spans="1:14" ht="19.5" x14ac:dyDescent="0.25">
      <c r="A14" s="146"/>
      <c r="B14" s="531"/>
      <c r="C14" s="146"/>
      <c r="D14" s="146"/>
      <c r="E14" s="531"/>
      <c r="F14" s="531"/>
      <c r="G14" s="531"/>
      <c r="H14" s="146"/>
      <c r="I14" s="531"/>
      <c r="J14" s="146"/>
      <c r="K14" s="531"/>
      <c r="L14" s="531"/>
      <c r="M14" s="129"/>
      <c r="N14" s="531"/>
    </row>
    <row r="15" spans="1:14" ht="19.5" x14ac:dyDescent="0.25">
      <c r="A15" s="164"/>
      <c r="B15" s="531"/>
      <c r="C15" s="164"/>
      <c r="D15" s="164"/>
      <c r="E15" s="531"/>
      <c r="F15" s="531"/>
      <c r="G15" s="531"/>
      <c r="H15" s="165"/>
      <c r="I15" s="531"/>
      <c r="J15" s="165"/>
      <c r="K15" s="531"/>
      <c r="L15" s="531"/>
      <c r="M15" s="129"/>
      <c r="N15" s="531"/>
    </row>
    <row r="16" spans="1:14" ht="19.5" x14ac:dyDescent="0.25">
      <c r="A16" s="146"/>
      <c r="B16" s="531"/>
      <c r="C16" s="146"/>
      <c r="D16" s="146"/>
      <c r="E16" s="531"/>
      <c r="F16" s="531"/>
      <c r="G16" s="531"/>
      <c r="H16" s="146"/>
      <c r="I16" s="531"/>
      <c r="J16" s="146"/>
      <c r="K16" s="531"/>
      <c r="L16" s="531"/>
      <c r="M16" s="129"/>
      <c r="N16" s="531"/>
    </row>
    <row r="17" spans="1:16" ht="19.5" x14ac:dyDescent="0.25">
      <c r="A17" s="164"/>
      <c r="B17" s="531"/>
      <c r="C17" s="164"/>
      <c r="D17" s="164"/>
      <c r="E17" s="531"/>
      <c r="F17" s="531"/>
      <c r="G17" s="531"/>
      <c r="H17" s="165"/>
      <c r="I17" s="531"/>
      <c r="J17" s="165"/>
      <c r="K17" s="531"/>
      <c r="L17" s="531"/>
      <c r="M17" s="129"/>
      <c r="N17" s="531"/>
    </row>
    <row r="18" spans="1:16" ht="19.5" x14ac:dyDescent="0.25">
      <c r="A18" s="146"/>
      <c r="B18" s="531"/>
      <c r="C18" s="146"/>
      <c r="D18" s="146"/>
      <c r="E18" s="531"/>
      <c r="F18" s="531"/>
      <c r="G18" s="531"/>
      <c r="H18" s="146"/>
      <c r="I18" s="531"/>
      <c r="J18" s="146"/>
      <c r="K18" s="531"/>
      <c r="L18" s="531"/>
      <c r="M18" s="129"/>
      <c r="N18" s="531"/>
    </row>
    <row r="19" spans="1:16" ht="19.5" x14ac:dyDescent="0.25">
      <c r="A19" s="164"/>
      <c r="B19" s="531"/>
      <c r="C19" s="164"/>
      <c r="D19" s="164"/>
      <c r="E19" s="531"/>
      <c r="F19" s="531"/>
      <c r="G19" s="531"/>
      <c r="H19" s="165"/>
      <c r="I19" s="531"/>
      <c r="J19" s="165"/>
      <c r="K19" s="531"/>
      <c r="L19" s="531"/>
      <c r="M19" s="129"/>
      <c r="N19" s="531"/>
    </row>
    <row r="20" spans="1:16" ht="19.5" x14ac:dyDescent="0.25">
      <c r="A20" s="146"/>
      <c r="B20" s="531"/>
      <c r="C20" s="146"/>
      <c r="D20" s="146"/>
      <c r="E20" s="531"/>
      <c r="F20" s="531"/>
      <c r="G20" s="531"/>
      <c r="H20" s="146"/>
      <c r="I20" s="531"/>
      <c r="J20" s="146"/>
      <c r="K20" s="531"/>
      <c r="L20" s="531"/>
      <c r="M20" s="129"/>
      <c r="N20" s="531"/>
    </row>
    <row r="21" spans="1:16" customFormat="1" ht="19.5" x14ac:dyDescent="0.25">
      <c r="A21" s="164"/>
      <c r="B21" s="531"/>
      <c r="C21" s="164"/>
      <c r="D21" s="164"/>
      <c r="E21" s="531"/>
      <c r="F21" s="531"/>
      <c r="G21" s="531"/>
      <c r="H21" s="165"/>
      <c r="I21" s="531"/>
      <c r="J21" s="165"/>
      <c r="K21" s="531"/>
      <c r="L21" s="531"/>
      <c r="M21" s="129"/>
      <c r="N21" s="531"/>
      <c r="O21" s="119"/>
      <c r="P21" s="119"/>
    </row>
    <row r="22" spans="1:16" customFormat="1" ht="19.5" x14ac:dyDescent="0.25">
      <c r="A22" s="146"/>
      <c r="B22" s="531"/>
      <c r="C22" s="146"/>
      <c r="D22" s="146"/>
      <c r="E22" s="531"/>
      <c r="F22" s="531"/>
      <c r="G22" s="531"/>
      <c r="H22" s="146"/>
      <c r="I22" s="531"/>
      <c r="J22" s="146"/>
      <c r="K22" s="531"/>
      <c r="L22" s="531"/>
      <c r="M22" s="129"/>
      <c r="N22" s="531"/>
      <c r="O22" s="119"/>
      <c r="P22" s="119"/>
    </row>
    <row r="23" spans="1:16" customFormat="1" ht="19.5" x14ac:dyDescent="0.25">
      <c r="A23" s="164"/>
      <c r="B23" s="531"/>
      <c r="C23" s="164"/>
      <c r="D23" s="164"/>
      <c r="E23" s="531"/>
      <c r="F23" s="531"/>
      <c r="G23" s="531"/>
      <c r="H23" s="165"/>
      <c r="I23" s="531"/>
      <c r="J23" s="165"/>
      <c r="K23" s="531"/>
      <c r="L23" s="531"/>
      <c r="M23" s="129"/>
      <c r="N23" s="531"/>
      <c r="O23" s="119"/>
      <c r="P23" s="119"/>
    </row>
    <row r="24" spans="1:16" customFormat="1" ht="19.5" x14ac:dyDescent="0.25">
      <c r="A24" s="146"/>
      <c r="B24" s="531"/>
      <c r="C24" s="146"/>
      <c r="D24" s="146"/>
      <c r="E24" s="531"/>
      <c r="F24" s="531"/>
      <c r="G24" s="531"/>
      <c r="H24" s="146"/>
      <c r="I24" s="531"/>
      <c r="J24" s="146"/>
      <c r="K24" s="531"/>
      <c r="L24" s="531"/>
      <c r="M24" s="129"/>
      <c r="N24" s="531"/>
      <c r="O24" s="119"/>
      <c r="P24" s="119"/>
    </row>
    <row r="25" spans="1:16" customFormat="1" ht="24.95" customHeight="1" x14ac:dyDescent="0.25">
      <c r="A25" s="146"/>
      <c r="B25" s="146"/>
      <c r="C25" s="146"/>
      <c r="D25" s="129" t="s">
        <v>167</v>
      </c>
      <c r="E25" s="146">
        <f>SUM(E5:E24)</f>
        <v>0</v>
      </c>
      <c r="F25" s="146"/>
      <c r="G25" s="146"/>
      <c r="H25" s="146"/>
      <c r="I25" s="146"/>
      <c r="J25" s="146"/>
      <c r="K25" s="146"/>
      <c r="L25" s="146"/>
      <c r="M25" s="146"/>
      <c r="N25" s="146"/>
      <c r="O25" s="119"/>
      <c r="P25" s="119"/>
    </row>
    <row r="26" spans="1:16" customFormat="1" ht="19.5" x14ac:dyDescent="0.25">
      <c r="A26" s="10" t="s">
        <v>381</v>
      </c>
      <c r="B26" s="12"/>
      <c r="C26" s="12"/>
      <c r="D26" s="12"/>
      <c r="E26" s="12"/>
      <c r="F26" s="12"/>
      <c r="G26" s="12"/>
      <c r="H26" s="12"/>
      <c r="I26" s="12"/>
      <c r="J26" s="12"/>
      <c r="K26" s="12"/>
      <c r="L26" s="12"/>
      <c r="M26" s="12"/>
      <c r="N26" s="12"/>
      <c r="O26" s="119"/>
      <c r="P26" s="119"/>
    </row>
    <row r="27" spans="1:16" customFormat="1" ht="19.5" customHeight="1" x14ac:dyDescent="0.25">
      <c r="A27" s="10" t="s">
        <v>382</v>
      </c>
      <c r="B27" s="12"/>
      <c r="C27" s="12"/>
      <c r="D27" s="12"/>
      <c r="E27" s="12"/>
      <c r="F27" s="12"/>
      <c r="G27" s="12"/>
      <c r="H27" s="12"/>
      <c r="I27" s="12"/>
      <c r="J27" s="12"/>
      <c r="K27" s="12"/>
      <c r="L27" s="12"/>
      <c r="M27" s="12"/>
      <c r="N27" s="12"/>
      <c r="O27" s="119"/>
      <c r="P27" s="119"/>
    </row>
  </sheetData>
  <mergeCells count="88">
    <mergeCell ref="L3:L4"/>
    <mergeCell ref="N3:N4"/>
    <mergeCell ref="B5:B6"/>
    <mergeCell ref="E5:E6"/>
    <mergeCell ref="F5:F6"/>
    <mergeCell ref="G5:G6"/>
    <mergeCell ref="I5:I6"/>
    <mergeCell ref="K5:K6"/>
    <mergeCell ref="L5:L6"/>
    <mergeCell ref="N5:N6"/>
    <mergeCell ref="B3:B4"/>
    <mergeCell ref="F3:F4"/>
    <mergeCell ref="G3:G4"/>
    <mergeCell ref="H3:H4"/>
    <mergeCell ref="I3:I4"/>
    <mergeCell ref="K3:K4"/>
    <mergeCell ref="L7:L8"/>
    <mergeCell ref="N7:N8"/>
    <mergeCell ref="B9:B10"/>
    <mergeCell ref="E9:E10"/>
    <mergeCell ref="F9:F10"/>
    <mergeCell ref="G9:G10"/>
    <mergeCell ref="I9:I10"/>
    <mergeCell ref="K9:K10"/>
    <mergeCell ref="L9:L10"/>
    <mergeCell ref="N9:N10"/>
    <mergeCell ref="B7:B8"/>
    <mergeCell ref="E7:E8"/>
    <mergeCell ref="F7:F8"/>
    <mergeCell ref="G7:G8"/>
    <mergeCell ref="I7:I8"/>
    <mergeCell ref="K7:K8"/>
    <mergeCell ref="L11:L12"/>
    <mergeCell ref="N11:N12"/>
    <mergeCell ref="B13:B14"/>
    <mergeCell ref="E13:E14"/>
    <mergeCell ref="F13:F14"/>
    <mergeCell ref="G13:G14"/>
    <mergeCell ref="I13:I14"/>
    <mergeCell ref="K13:K14"/>
    <mergeCell ref="L13:L14"/>
    <mergeCell ref="N13:N14"/>
    <mergeCell ref="B11:B12"/>
    <mergeCell ref="E11:E12"/>
    <mergeCell ref="F11:F12"/>
    <mergeCell ref="G11:G12"/>
    <mergeCell ref="I11:I12"/>
    <mergeCell ref="K11:K12"/>
    <mergeCell ref="L15:L16"/>
    <mergeCell ref="N15:N16"/>
    <mergeCell ref="B17:B18"/>
    <mergeCell ref="E17:E18"/>
    <mergeCell ref="F17:F18"/>
    <mergeCell ref="G17:G18"/>
    <mergeCell ref="I17:I18"/>
    <mergeCell ref="K17:K18"/>
    <mergeCell ref="L17:L18"/>
    <mergeCell ref="N17:N18"/>
    <mergeCell ref="B15:B16"/>
    <mergeCell ref="E15:E16"/>
    <mergeCell ref="F15:F16"/>
    <mergeCell ref="G15:G16"/>
    <mergeCell ref="I15:I16"/>
    <mergeCell ref="K15:K16"/>
    <mergeCell ref="L19:L20"/>
    <mergeCell ref="N19:N20"/>
    <mergeCell ref="B21:B22"/>
    <mergeCell ref="E21:E22"/>
    <mergeCell ref="F21:F22"/>
    <mergeCell ref="G21:G22"/>
    <mergeCell ref="I21:I22"/>
    <mergeCell ref="K21:K22"/>
    <mergeCell ref="L21:L22"/>
    <mergeCell ref="N21:N22"/>
    <mergeCell ref="B19:B20"/>
    <mergeCell ref="E19:E20"/>
    <mergeCell ref="F19:F20"/>
    <mergeCell ref="G19:G20"/>
    <mergeCell ref="I19:I20"/>
    <mergeCell ref="K19:K20"/>
    <mergeCell ref="L23:L24"/>
    <mergeCell ref="N23:N24"/>
    <mergeCell ref="B23:B24"/>
    <mergeCell ref="E23:E24"/>
    <mergeCell ref="F23:F24"/>
    <mergeCell ref="G23:G24"/>
    <mergeCell ref="I23:I24"/>
    <mergeCell ref="K23:K24"/>
  </mergeCells>
  <phoneticPr fontId="6" type="noConversion"/>
  <printOptions horizontalCentered="1"/>
  <pageMargins left="0.82677165354330717" right="0.15748031496062992" top="0.27559055118110237" bottom="0.39370078740157483" header="0.15748031496062992" footer="0.15748031496062992"/>
  <pageSetup paperSize="9" fitToWidth="0" fitToHeight="0" orientation="landscape" r:id="rId1"/>
  <headerFooter alignWithMargins="0">
    <oddFooter>&amp;L&amp;"標楷體,粗體"主管：&amp;C&amp;"標楷體,粗體"    填表人：                     填表人電話：&amp;R&amp;"標楷體,粗體"110.3.31版</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opLeftCell="A13" workbookViewId="0">
      <selection activeCell="F28" sqref="F28"/>
    </sheetView>
  </sheetViews>
  <sheetFormatPr defaultColWidth="8" defaultRowHeight="19.5" x14ac:dyDescent="0.25"/>
  <cols>
    <col min="1" max="6" width="8.5" style="119" customWidth="1"/>
    <col min="7" max="7" width="9.875" style="119" customWidth="1"/>
    <col min="8" max="8" width="8.5" style="119" customWidth="1"/>
    <col min="9" max="9" width="9.875" style="119" customWidth="1"/>
    <col min="10" max="10" width="13.5" style="119" customWidth="1"/>
    <col min="11" max="13" width="8.5" style="119" customWidth="1"/>
    <col min="14" max="14" width="8" style="119" customWidth="1"/>
    <col min="15" max="16384" width="8" style="119"/>
  </cols>
  <sheetData>
    <row r="1" spans="1:13" s="99" customFormat="1" ht="21" x14ac:dyDescent="0.25">
      <c r="A1" s="99" t="s">
        <v>39</v>
      </c>
      <c r="B1" s="162"/>
      <c r="C1" s="162"/>
      <c r="D1" s="162"/>
      <c r="E1" s="162"/>
      <c r="F1" s="162"/>
      <c r="G1" s="11" t="s">
        <v>383</v>
      </c>
      <c r="H1" s="162"/>
      <c r="I1" s="162"/>
      <c r="J1" s="162"/>
      <c r="K1" s="162"/>
      <c r="L1" s="162"/>
      <c r="M1" s="162"/>
    </row>
    <row r="2" spans="1:13" x14ac:dyDescent="0.25">
      <c r="A2" s="10" t="str">
        <f>清單!F1</f>
        <v>○○縣○○鄉農會信用部</v>
      </c>
      <c r="B2" s="12"/>
      <c r="C2" s="12"/>
      <c r="D2" s="12"/>
      <c r="F2" s="10" t="str">
        <f>"檢查基準日："&amp;TEXT(清單!F2,"eeee年mm月dd日")</f>
        <v>檢查基準日：110年03月31日</v>
      </c>
      <c r="G2" s="12"/>
      <c r="J2" s="12"/>
      <c r="K2" s="12"/>
      <c r="L2" s="12"/>
      <c r="M2" s="2" t="s">
        <v>104</v>
      </c>
    </row>
    <row r="3" spans="1:13" ht="19.5" customHeight="1" x14ac:dyDescent="0.25">
      <c r="A3" s="442" t="s">
        <v>225</v>
      </c>
      <c r="B3" s="583" t="s">
        <v>355</v>
      </c>
      <c r="C3" s="583" t="s">
        <v>347</v>
      </c>
      <c r="D3" s="442" t="s">
        <v>349</v>
      </c>
      <c r="E3" s="448" t="s">
        <v>369</v>
      </c>
      <c r="F3" s="445" t="s">
        <v>230</v>
      </c>
      <c r="G3" s="583" t="s">
        <v>370</v>
      </c>
      <c r="H3" s="583" t="s">
        <v>384</v>
      </c>
      <c r="I3" s="588" t="s">
        <v>385</v>
      </c>
      <c r="J3" s="588"/>
      <c r="K3" s="583" t="s">
        <v>358</v>
      </c>
      <c r="L3" s="448" t="s">
        <v>359</v>
      </c>
      <c r="M3" s="450" t="s">
        <v>351</v>
      </c>
    </row>
    <row r="4" spans="1:13" ht="33" x14ac:dyDescent="0.25">
      <c r="A4" s="448" t="s">
        <v>376</v>
      </c>
      <c r="B4" s="583"/>
      <c r="C4" s="583"/>
      <c r="D4" s="442" t="s">
        <v>377</v>
      </c>
      <c r="E4" s="442" t="s">
        <v>378</v>
      </c>
      <c r="F4" s="449" t="s">
        <v>379</v>
      </c>
      <c r="G4" s="583"/>
      <c r="H4" s="583"/>
      <c r="I4" s="587" t="s">
        <v>386</v>
      </c>
      <c r="J4" s="587"/>
      <c r="K4" s="583"/>
      <c r="L4" s="442" t="s">
        <v>363</v>
      </c>
      <c r="M4" s="447"/>
    </row>
    <row r="5" spans="1:13" ht="21" customHeight="1" x14ac:dyDescent="0.25">
      <c r="A5" s="146"/>
      <c r="B5" s="531"/>
      <c r="C5" s="531"/>
      <c r="D5" s="146"/>
      <c r="E5" s="146"/>
      <c r="F5" s="531"/>
      <c r="G5" s="531"/>
      <c r="H5" s="531"/>
      <c r="I5" s="531"/>
      <c r="J5" s="531"/>
      <c r="K5" s="531"/>
      <c r="L5" s="146"/>
      <c r="M5" s="531"/>
    </row>
    <row r="6" spans="1:13" ht="21" customHeight="1" x14ac:dyDescent="0.25">
      <c r="A6" s="146"/>
      <c r="B6" s="531"/>
      <c r="C6" s="531"/>
      <c r="D6" s="146"/>
      <c r="E6" s="146"/>
      <c r="F6" s="531"/>
      <c r="G6" s="531"/>
      <c r="H6" s="531"/>
      <c r="I6" s="531"/>
      <c r="J6" s="531"/>
      <c r="K6" s="531"/>
      <c r="L6" s="146"/>
      <c r="M6" s="531"/>
    </row>
    <row r="7" spans="1:13" ht="21" customHeight="1" x14ac:dyDescent="0.25">
      <c r="A7" s="146"/>
      <c r="B7" s="531"/>
      <c r="C7" s="531"/>
      <c r="D7" s="146"/>
      <c r="E7" s="146"/>
      <c r="F7" s="531"/>
      <c r="G7" s="531"/>
      <c r="H7" s="531"/>
      <c r="I7" s="531"/>
      <c r="J7" s="531"/>
      <c r="K7" s="531"/>
      <c r="L7" s="146"/>
      <c r="M7" s="531"/>
    </row>
    <row r="8" spans="1:13" ht="21" customHeight="1" x14ac:dyDescent="0.25">
      <c r="A8" s="146"/>
      <c r="B8" s="531"/>
      <c r="C8" s="531"/>
      <c r="D8" s="146"/>
      <c r="E8" s="146"/>
      <c r="F8" s="531"/>
      <c r="G8" s="531"/>
      <c r="H8" s="531"/>
      <c r="I8" s="531"/>
      <c r="J8" s="531"/>
      <c r="K8" s="531"/>
      <c r="L8" s="146"/>
      <c r="M8" s="531"/>
    </row>
    <row r="9" spans="1:13" ht="21" customHeight="1" x14ac:dyDescent="0.25">
      <c r="A9" s="146"/>
      <c r="B9" s="531"/>
      <c r="C9" s="531"/>
      <c r="D9" s="146"/>
      <c r="E9" s="146"/>
      <c r="F9" s="531"/>
      <c r="G9" s="531"/>
      <c r="H9" s="531"/>
      <c r="I9" s="531"/>
      <c r="J9" s="531"/>
      <c r="K9" s="531"/>
      <c r="L9" s="146"/>
      <c r="M9" s="531"/>
    </row>
    <row r="10" spans="1:13" ht="21" customHeight="1" x14ac:dyDescent="0.25">
      <c r="A10" s="146"/>
      <c r="B10" s="531"/>
      <c r="C10" s="531"/>
      <c r="D10" s="146"/>
      <c r="E10" s="146"/>
      <c r="F10" s="531"/>
      <c r="G10" s="531"/>
      <c r="H10" s="531"/>
      <c r="I10" s="531"/>
      <c r="J10" s="531"/>
      <c r="K10" s="531"/>
      <c r="L10" s="146"/>
      <c r="M10" s="531"/>
    </row>
    <row r="11" spans="1:13" ht="21" customHeight="1" x14ac:dyDescent="0.25">
      <c r="A11" s="146"/>
      <c r="B11" s="531"/>
      <c r="C11" s="531"/>
      <c r="D11" s="146"/>
      <c r="E11" s="146"/>
      <c r="F11" s="531"/>
      <c r="G11" s="531"/>
      <c r="H11" s="531"/>
      <c r="I11" s="531"/>
      <c r="J11" s="531"/>
      <c r="K11" s="531"/>
      <c r="L11" s="146"/>
      <c r="M11" s="531"/>
    </row>
    <row r="12" spans="1:13" ht="21" customHeight="1" x14ac:dyDescent="0.25">
      <c r="A12" s="146"/>
      <c r="B12" s="531"/>
      <c r="C12" s="531"/>
      <c r="D12" s="146"/>
      <c r="E12" s="146"/>
      <c r="F12" s="531"/>
      <c r="G12" s="531"/>
      <c r="H12" s="531"/>
      <c r="I12" s="531"/>
      <c r="J12" s="531"/>
      <c r="K12" s="531"/>
      <c r="L12" s="146"/>
      <c r="M12" s="531"/>
    </row>
    <row r="13" spans="1:13" ht="21" customHeight="1" x14ac:dyDescent="0.25">
      <c r="A13" s="146"/>
      <c r="B13" s="531"/>
      <c r="C13" s="531"/>
      <c r="D13" s="146"/>
      <c r="E13" s="146"/>
      <c r="F13" s="531"/>
      <c r="G13" s="531"/>
      <c r="H13" s="531"/>
      <c r="I13" s="531"/>
      <c r="J13" s="531"/>
      <c r="K13" s="531"/>
      <c r="L13" s="146"/>
      <c r="M13" s="531"/>
    </row>
    <row r="14" spans="1:13" ht="21" customHeight="1" x14ac:dyDescent="0.25">
      <c r="A14" s="146"/>
      <c r="B14" s="531"/>
      <c r="C14" s="531"/>
      <c r="D14" s="146"/>
      <c r="E14" s="146"/>
      <c r="F14" s="531"/>
      <c r="G14" s="531"/>
      <c r="H14" s="531"/>
      <c r="I14" s="531"/>
      <c r="J14" s="531"/>
      <c r="K14" s="531"/>
      <c r="L14" s="146"/>
      <c r="M14" s="531"/>
    </row>
    <row r="15" spans="1:13" ht="21" customHeight="1" x14ac:dyDescent="0.25">
      <c r="A15" s="146"/>
      <c r="B15" s="531"/>
      <c r="C15" s="531"/>
      <c r="D15" s="146"/>
      <c r="E15" s="146"/>
      <c r="F15" s="531"/>
      <c r="G15" s="531"/>
      <c r="H15" s="531"/>
      <c r="I15" s="531"/>
      <c r="J15" s="531"/>
      <c r="K15" s="531"/>
      <c r="L15" s="146"/>
      <c r="M15" s="531"/>
    </row>
    <row r="16" spans="1:13" ht="21" customHeight="1" x14ac:dyDescent="0.25">
      <c r="A16" s="146"/>
      <c r="B16" s="531"/>
      <c r="C16" s="531"/>
      <c r="D16" s="146"/>
      <c r="E16" s="146"/>
      <c r="F16" s="531"/>
      <c r="G16" s="531"/>
      <c r="H16" s="531"/>
      <c r="I16" s="531"/>
      <c r="J16" s="531"/>
      <c r="K16" s="531"/>
      <c r="L16" s="146"/>
      <c r="M16" s="531"/>
    </row>
    <row r="17" spans="1:16" ht="21" customHeight="1" x14ac:dyDescent="0.25">
      <c r="A17" s="146"/>
      <c r="B17" s="531"/>
      <c r="C17" s="531"/>
      <c r="D17" s="146"/>
      <c r="E17" s="146"/>
      <c r="F17" s="531"/>
      <c r="G17" s="531"/>
      <c r="H17" s="531"/>
      <c r="I17" s="531"/>
      <c r="J17" s="531"/>
      <c r="K17" s="531"/>
      <c r="L17" s="146"/>
      <c r="M17" s="531"/>
    </row>
    <row r="18" spans="1:16" ht="21" customHeight="1" x14ac:dyDescent="0.25">
      <c r="A18" s="146"/>
      <c r="B18" s="531"/>
      <c r="C18" s="531"/>
      <c r="D18" s="146"/>
      <c r="E18" s="146"/>
      <c r="F18" s="531"/>
      <c r="G18" s="531"/>
      <c r="H18" s="531"/>
      <c r="I18" s="531"/>
      <c r="J18" s="531"/>
      <c r="K18" s="531"/>
      <c r="L18" s="146"/>
      <c r="M18" s="531"/>
    </row>
    <row r="19" spans="1:16" ht="21" customHeight="1" x14ac:dyDescent="0.25">
      <c r="A19" s="146"/>
      <c r="B19" s="531"/>
      <c r="C19" s="531"/>
      <c r="D19" s="146"/>
      <c r="E19" s="146"/>
      <c r="F19" s="531"/>
      <c r="G19" s="531"/>
      <c r="H19" s="531"/>
      <c r="I19" s="531"/>
      <c r="J19" s="531"/>
      <c r="K19" s="531"/>
      <c r="L19" s="146"/>
      <c r="M19" s="531"/>
    </row>
    <row r="20" spans="1:16" ht="21" customHeight="1" x14ac:dyDescent="0.25">
      <c r="A20" s="146"/>
      <c r="B20" s="531"/>
      <c r="C20" s="531"/>
      <c r="D20" s="146"/>
      <c r="E20" s="146"/>
      <c r="F20" s="531"/>
      <c r="G20" s="531"/>
      <c r="H20" s="531"/>
      <c r="I20" s="531"/>
      <c r="J20" s="531"/>
      <c r="K20" s="531"/>
      <c r="L20" s="146"/>
      <c r="M20" s="531"/>
    </row>
    <row r="21" spans="1:16" customFormat="1" ht="21" customHeight="1" x14ac:dyDescent="0.25">
      <c r="A21" s="146"/>
      <c r="B21" s="531"/>
      <c r="C21" s="531"/>
      <c r="D21" s="146"/>
      <c r="E21" s="146"/>
      <c r="F21" s="531"/>
      <c r="G21" s="531"/>
      <c r="H21" s="531"/>
      <c r="I21" s="531"/>
      <c r="J21" s="531"/>
      <c r="K21" s="531"/>
      <c r="L21" s="146"/>
      <c r="M21" s="531"/>
      <c r="N21" s="119"/>
      <c r="O21" s="119"/>
      <c r="P21" s="119"/>
    </row>
    <row r="22" spans="1:16" customFormat="1" ht="21" customHeight="1" x14ac:dyDescent="0.25">
      <c r="A22" s="146"/>
      <c r="B22" s="531"/>
      <c r="C22" s="531"/>
      <c r="D22" s="146"/>
      <c r="E22" s="146"/>
      <c r="F22" s="531"/>
      <c r="G22" s="531"/>
      <c r="H22" s="531"/>
      <c r="I22" s="531"/>
      <c r="J22" s="531"/>
      <c r="K22" s="531"/>
      <c r="L22" s="146"/>
      <c r="M22" s="531"/>
      <c r="N22" s="119"/>
      <c r="O22" s="119"/>
      <c r="P22" s="119"/>
    </row>
    <row r="23" spans="1:16" customFormat="1" x14ac:dyDescent="0.25">
      <c r="A23" s="166"/>
      <c r="B23" s="166"/>
      <c r="C23" s="166"/>
      <c r="D23" s="166"/>
      <c r="E23" s="166" t="s">
        <v>167</v>
      </c>
      <c r="F23" s="166">
        <f>SUM(F5:F22)</f>
        <v>0</v>
      </c>
      <c r="G23" s="166"/>
      <c r="H23" s="166"/>
      <c r="I23" s="166"/>
      <c r="J23" s="166"/>
      <c r="K23" s="166"/>
      <c r="L23" s="166"/>
      <c r="M23" s="166"/>
      <c r="N23" s="119"/>
      <c r="O23" s="119"/>
      <c r="P23" s="119"/>
    </row>
    <row r="24" spans="1:16" s="160" customFormat="1" ht="16.5" x14ac:dyDescent="0.25">
      <c r="A24" s="10" t="s">
        <v>387</v>
      </c>
      <c r="B24" s="12"/>
      <c r="C24" s="12"/>
      <c r="D24" s="12"/>
      <c r="E24" s="12"/>
      <c r="F24" s="12"/>
      <c r="G24" s="12"/>
      <c r="H24" s="12"/>
      <c r="I24" s="12"/>
      <c r="J24" s="12"/>
      <c r="K24" s="12"/>
      <c r="L24" s="12"/>
      <c r="M24" s="12"/>
    </row>
    <row r="25" spans="1:16" s="160" customFormat="1" ht="16.5" x14ac:dyDescent="0.25">
      <c r="A25" s="10" t="s">
        <v>388</v>
      </c>
      <c r="B25" s="10"/>
      <c r="C25" s="10"/>
      <c r="D25" s="10"/>
      <c r="E25" s="167"/>
      <c r="F25" s="10" t="s">
        <v>389</v>
      </c>
      <c r="G25" s="10"/>
      <c r="H25" s="10"/>
      <c r="I25" s="10"/>
      <c r="J25" s="10"/>
      <c r="K25" s="10" t="s">
        <v>281</v>
      </c>
      <c r="L25" s="10"/>
      <c r="M25" s="10"/>
    </row>
    <row r="26" spans="1:16" s="160" customFormat="1" ht="33" customHeight="1" x14ac:dyDescent="0.25">
      <c r="A26" s="586" t="s">
        <v>966</v>
      </c>
      <c r="B26" s="586"/>
      <c r="C26" s="586"/>
      <c r="D26" s="586"/>
      <c r="E26" s="586"/>
      <c r="F26" s="586"/>
      <c r="G26" s="586"/>
      <c r="H26" s="586"/>
      <c r="I26" s="586"/>
      <c r="J26" s="586"/>
      <c r="K26" s="586"/>
      <c r="L26" s="586"/>
      <c r="M26" s="586"/>
      <c r="N26" s="586"/>
    </row>
    <row r="27" spans="1:16" ht="19.5" customHeight="1" x14ac:dyDescent="0.25"/>
    <row r="28" spans="1:16" ht="19.5" customHeight="1" x14ac:dyDescent="0.25"/>
  </sheetData>
  <mergeCells count="80">
    <mergeCell ref="K3:K4"/>
    <mergeCell ref="I4:J4"/>
    <mergeCell ref="B3:B4"/>
    <mergeCell ref="C3:C4"/>
    <mergeCell ref="G3:G4"/>
    <mergeCell ref="H3:H4"/>
    <mergeCell ref="I3:J3"/>
    <mergeCell ref="K5:K6"/>
    <mergeCell ref="M5:M6"/>
    <mergeCell ref="B7:B8"/>
    <mergeCell ref="C7:C8"/>
    <mergeCell ref="F7:F8"/>
    <mergeCell ref="G7:G8"/>
    <mergeCell ref="H7:H8"/>
    <mergeCell ref="I7:J8"/>
    <mergeCell ref="K7:K8"/>
    <mergeCell ref="M7:M8"/>
    <mergeCell ref="B5:B6"/>
    <mergeCell ref="C5:C6"/>
    <mergeCell ref="F5:F6"/>
    <mergeCell ref="G5:G6"/>
    <mergeCell ref="H5:H6"/>
    <mergeCell ref="I5:J6"/>
    <mergeCell ref="K9:K10"/>
    <mergeCell ref="M9:M10"/>
    <mergeCell ref="B11:B12"/>
    <mergeCell ref="C11:C12"/>
    <mergeCell ref="F11:F12"/>
    <mergeCell ref="G11:G12"/>
    <mergeCell ref="H11:H12"/>
    <mergeCell ref="I11:J12"/>
    <mergeCell ref="K11:K12"/>
    <mergeCell ref="M11:M12"/>
    <mergeCell ref="B9:B10"/>
    <mergeCell ref="C9:C10"/>
    <mergeCell ref="F9:F10"/>
    <mergeCell ref="G9:G10"/>
    <mergeCell ref="H9:H10"/>
    <mergeCell ref="I9:J10"/>
    <mergeCell ref="K13:K14"/>
    <mergeCell ref="M13:M14"/>
    <mergeCell ref="B15:B16"/>
    <mergeCell ref="C15:C16"/>
    <mergeCell ref="F15:F16"/>
    <mergeCell ref="G15:G16"/>
    <mergeCell ref="H15:H16"/>
    <mergeCell ref="I15:J16"/>
    <mergeCell ref="K15:K16"/>
    <mergeCell ref="M15:M16"/>
    <mergeCell ref="B13:B14"/>
    <mergeCell ref="C13:C14"/>
    <mergeCell ref="F13:F14"/>
    <mergeCell ref="G13:G14"/>
    <mergeCell ref="H13:H14"/>
    <mergeCell ref="I13:J14"/>
    <mergeCell ref="K17:K18"/>
    <mergeCell ref="M17:M18"/>
    <mergeCell ref="B19:B20"/>
    <mergeCell ref="C19:C20"/>
    <mergeCell ref="F19:F20"/>
    <mergeCell ref="G19:G20"/>
    <mergeCell ref="H19:H20"/>
    <mergeCell ref="I19:J20"/>
    <mergeCell ref="K19:K20"/>
    <mergeCell ref="M19:M20"/>
    <mergeCell ref="B17:B18"/>
    <mergeCell ref="C17:C18"/>
    <mergeCell ref="F17:F18"/>
    <mergeCell ref="G17:G18"/>
    <mergeCell ref="H17:H18"/>
    <mergeCell ref="I17:J18"/>
    <mergeCell ref="K21:K22"/>
    <mergeCell ref="M21:M22"/>
    <mergeCell ref="A26:N26"/>
    <mergeCell ref="B21:B22"/>
    <mergeCell ref="C21:C22"/>
    <mergeCell ref="F21:F22"/>
    <mergeCell ref="G21:G22"/>
    <mergeCell ref="H21:H22"/>
    <mergeCell ref="I21:J22"/>
  </mergeCells>
  <phoneticPr fontId="6" type="noConversion"/>
  <printOptions horizontalCentered="1"/>
  <pageMargins left="0.98425196850393704" right="0.19685039370078741" top="0.19685039370078741" bottom="0.39370078740157483" header="0.15748031496062992" footer="0.15748031496062992"/>
  <pageSetup paperSize="9" fitToWidth="0" fitToHeight="0" orientation="landscape" r:id="rId1"/>
  <headerFooter alignWithMargins="0">
    <oddFooter>&amp;L&amp;"標楷體,粗體"主管：&amp;C&amp;"標楷體,粗體"    填表人：                     填表人電話：&amp;R&amp;"標楷體,粗體"110.3.31版</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E9" sqref="E9:E10"/>
    </sheetView>
  </sheetViews>
  <sheetFormatPr defaultColWidth="8" defaultRowHeight="16.5" x14ac:dyDescent="0.25"/>
  <cols>
    <col min="1" max="1" width="12.25" style="12" customWidth="1"/>
    <col min="2" max="2" width="14.75" style="12" customWidth="1"/>
    <col min="3" max="4" width="11.125" style="12" customWidth="1"/>
    <col min="5" max="6" width="13" style="12" customWidth="1"/>
    <col min="7" max="8" width="21.875" style="12" customWidth="1"/>
    <col min="9" max="9" width="8" style="12" customWidth="1"/>
    <col min="10" max="16384" width="8" style="12"/>
  </cols>
  <sheetData>
    <row r="1" spans="1:9" s="9" customFormat="1" ht="21" x14ac:dyDescent="0.25">
      <c r="A1" s="9" t="s">
        <v>41</v>
      </c>
      <c r="C1" s="168"/>
      <c r="D1" s="168"/>
      <c r="E1" s="9" t="s">
        <v>390</v>
      </c>
    </row>
    <row r="2" spans="1:9" x14ac:dyDescent="0.25">
      <c r="A2" s="10" t="str">
        <f>清單!F1</f>
        <v>○○縣○○鄉農會信用部</v>
      </c>
      <c r="E2" s="10" t="str">
        <f>"檢查基準日："&amp;TEXT(清單!F2,"eeee年mm月dd日")</f>
        <v>檢查基準日：110年03月31日</v>
      </c>
      <c r="H2" s="2" t="s">
        <v>104</v>
      </c>
    </row>
    <row r="3" spans="1:9" x14ac:dyDescent="0.25">
      <c r="A3" s="442" t="s">
        <v>391</v>
      </c>
      <c r="B3" s="583" t="s">
        <v>347</v>
      </c>
      <c r="C3" s="441" t="s">
        <v>392</v>
      </c>
      <c r="D3" s="583" t="s">
        <v>351</v>
      </c>
      <c r="E3" s="574" t="s">
        <v>393</v>
      </c>
      <c r="F3" s="574"/>
      <c r="G3" s="451" t="s">
        <v>394</v>
      </c>
      <c r="H3" s="583" t="s">
        <v>395</v>
      </c>
      <c r="I3" s="169"/>
    </row>
    <row r="4" spans="1:9" x14ac:dyDescent="0.25">
      <c r="A4" s="442" t="s">
        <v>355</v>
      </c>
      <c r="B4" s="583"/>
      <c r="C4" s="441" t="s">
        <v>396</v>
      </c>
      <c r="D4" s="583"/>
      <c r="E4" s="441" t="s">
        <v>397</v>
      </c>
      <c r="F4" s="441" t="s">
        <v>350</v>
      </c>
      <c r="G4" s="452" t="s">
        <v>398</v>
      </c>
      <c r="H4" s="583"/>
      <c r="I4" s="169"/>
    </row>
    <row r="5" spans="1:9" x14ac:dyDescent="0.25">
      <c r="A5" s="170"/>
      <c r="B5" s="531"/>
      <c r="C5" s="171"/>
      <c r="D5" s="531"/>
      <c r="E5" s="531"/>
      <c r="F5" s="531"/>
      <c r="G5" s="531"/>
      <c r="H5" s="531"/>
      <c r="I5" s="169"/>
    </row>
    <row r="6" spans="1:9" x14ac:dyDescent="0.25">
      <c r="A6" s="172"/>
      <c r="B6" s="531"/>
      <c r="C6" s="133"/>
      <c r="D6" s="531"/>
      <c r="E6" s="531"/>
      <c r="F6" s="531"/>
      <c r="G6" s="531"/>
      <c r="H6" s="531"/>
      <c r="I6" s="169"/>
    </row>
    <row r="7" spans="1:9" x14ac:dyDescent="0.25">
      <c r="A7" s="170"/>
      <c r="B7" s="531"/>
      <c r="C7" s="171"/>
      <c r="D7" s="531"/>
      <c r="E7" s="531"/>
      <c r="F7" s="531"/>
      <c r="G7" s="531"/>
      <c r="H7" s="531"/>
      <c r="I7" s="169"/>
    </row>
    <row r="8" spans="1:9" x14ac:dyDescent="0.25">
      <c r="A8" s="172"/>
      <c r="B8" s="531"/>
      <c r="C8" s="133"/>
      <c r="D8" s="531"/>
      <c r="E8" s="531"/>
      <c r="F8" s="531"/>
      <c r="G8" s="531"/>
      <c r="H8" s="531"/>
      <c r="I8" s="169"/>
    </row>
    <row r="9" spans="1:9" x14ac:dyDescent="0.25">
      <c r="A9" s="170"/>
      <c r="B9" s="531"/>
      <c r="C9" s="171"/>
      <c r="D9" s="531"/>
      <c r="E9" s="531"/>
      <c r="F9" s="531"/>
      <c r="G9" s="531"/>
      <c r="H9" s="531"/>
      <c r="I9" s="169"/>
    </row>
    <row r="10" spans="1:9" x14ac:dyDescent="0.25">
      <c r="A10" s="172"/>
      <c r="B10" s="531"/>
      <c r="C10" s="133"/>
      <c r="D10" s="531"/>
      <c r="E10" s="531"/>
      <c r="F10" s="531"/>
      <c r="G10" s="531"/>
      <c r="H10" s="531"/>
      <c r="I10" s="169"/>
    </row>
    <row r="11" spans="1:9" x14ac:dyDescent="0.25">
      <c r="A11" s="170"/>
      <c r="B11" s="531"/>
      <c r="C11" s="171"/>
      <c r="D11" s="531"/>
      <c r="E11" s="531"/>
      <c r="F11" s="531"/>
      <c r="G11" s="531"/>
      <c r="H11" s="531"/>
      <c r="I11" s="169"/>
    </row>
    <row r="12" spans="1:9" x14ac:dyDescent="0.25">
      <c r="A12" s="172"/>
      <c r="B12" s="531"/>
      <c r="C12" s="133"/>
      <c r="D12" s="531"/>
      <c r="E12" s="531"/>
      <c r="F12" s="531"/>
      <c r="G12" s="531"/>
      <c r="H12" s="531"/>
      <c r="I12" s="169"/>
    </row>
    <row r="13" spans="1:9" x14ac:dyDescent="0.25">
      <c r="A13" s="170"/>
      <c r="B13" s="531"/>
      <c r="C13" s="171"/>
      <c r="D13" s="531"/>
      <c r="E13" s="531"/>
      <c r="F13" s="531"/>
      <c r="G13" s="531"/>
      <c r="H13" s="531"/>
      <c r="I13" s="169"/>
    </row>
    <row r="14" spans="1:9" x14ac:dyDescent="0.25">
      <c r="A14" s="172"/>
      <c r="B14" s="531"/>
      <c r="C14" s="133"/>
      <c r="D14" s="531"/>
      <c r="E14" s="531"/>
      <c r="F14" s="531"/>
      <c r="G14" s="531"/>
      <c r="H14" s="531"/>
      <c r="I14" s="169"/>
    </row>
    <row r="15" spans="1:9" x14ac:dyDescent="0.25">
      <c r="A15" s="170"/>
      <c r="B15" s="531"/>
      <c r="C15" s="171"/>
      <c r="D15" s="531"/>
      <c r="E15" s="531"/>
      <c r="F15" s="531"/>
      <c r="G15" s="531"/>
      <c r="H15" s="531"/>
      <c r="I15" s="169"/>
    </row>
    <row r="16" spans="1:9" x14ac:dyDescent="0.25">
      <c r="A16" s="172"/>
      <c r="B16" s="531"/>
      <c r="C16" s="133"/>
      <c r="D16" s="531"/>
      <c r="E16" s="531"/>
      <c r="F16" s="531"/>
      <c r="G16" s="531"/>
      <c r="H16" s="531"/>
      <c r="I16" s="169"/>
    </row>
    <row r="17" spans="1:9" x14ac:dyDescent="0.25">
      <c r="A17" s="170"/>
      <c r="B17" s="531"/>
      <c r="C17" s="171"/>
      <c r="D17" s="531"/>
      <c r="E17" s="531"/>
      <c r="F17" s="531"/>
      <c r="G17" s="531"/>
      <c r="H17" s="531"/>
      <c r="I17" s="169"/>
    </row>
    <row r="18" spans="1:9" x14ac:dyDescent="0.25">
      <c r="A18" s="172"/>
      <c r="B18" s="531"/>
      <c r="C18" s="133"/>
      <c r="D18" s="531"/>
      <c r="E18" s="531"/>
      <c r="F18" s="531"/>
      <c r="G18" s="531"/>
      <c r="H18" s="531"/>
      <c r="I18" s="169"/>
    </row>
    <row r="19" spans="1:9" x14ac:dyDescent="0.25">
      <c r="A19" s="170"/>
      <c r="B19" s="531"/>
      <c r="C19" s="171"/>
      <c r="D19" s="531"/>
      <c r="E19" s="531"/>
      <c r="F19" s="531"/>
      <c r="G19" s="531"/>
      <c r="H19" s="531"/>
      <c r="I19" s="169"/>
    </row>
    <row r="20" spans="1:9" x14ac:dyDescent="0.25">
      <c r="A20" s="172"/>
      <c r="B20" s="531"/>
      <c r="C20" s="133"/>
      <c r="D20" s="531"/>
      <c r="E20" s="531"/>
      <c r="F20" s="531"/>
      <c r="G20" s="531"/>
      <c r="H20" s="531"/>
      <c r="I20" s="169"/>
    </row>
    <row r="21" spans="1:9" x14ac:dyDescent="0.25">
      <c r="A21" s="170"/>
      <c r="B21" s="531"/>
      <c r="C21" s="171"/>
      <c r="D21" s="531"/>
      <c r="E21" s="531"/>
      <c r="F21" s="531"/>
      <c r="G21" s="531"/>
      <c r="H21" s="531"/>
      <c r="I21" s="169"/>
    </row>
    <row r="22" spans="1:9" ht="16.149999999999999" customHeight="1" x14ac:dyDescent="0.25">
      <c r="A22" s="172"/>
      <c r="B22" s="531"/>
      <c r="C22" s="133"/>
      <c r="D22" s="531"/>
      <c r="E22" s="531"/>
      <c r="F22" s="531"/>
      <c r="G22" s="531"/>
      <c r="H22" s="531"/>
      <c r="I22" s="169"/>
    </row>
    <row r="23" spans="1:9" x14ac:dyDescent="0.25">
      <c r="A23" s="170"/>
      <c r="B23" s="531"/>
      <c r="C23" s="171"/>
      <c r="D23" s="531"/>
      <c r="E23" s="531"/>
      <c r="F23" s="531"/>
      <c r="G23" s="531"/>
      <c r="H23" s="531"/>
      <c r="I23" s="169"/>
    </row>
    <row r="24" spans="1:9" x14ac:dyDescent="0.25">
      <c r="A24" s="172"/>
      <c r="B24" s="531"/>
      <c r="C24" s="133"/>
      <c r="D24" s="531"/>
      <c r="E24" s="531"/>
      <c r="F24" s="531"/>
      <c r="G24" s="531"/>
      <c r="H24" s="531"/>
      <c r="I24" s="169"/>
    </row>
    <row r="25" spans="1:9" x14ac:dyDescent="0.25">
      <c r="A25" s="170"/>
      <c r="B25" s="531"/>
      <c r="C25" s="171"/>
      <c r="D25" s="531"/>
      <c r="E25" s="531"/>
      <c r="F25" s="531"/>
      <c r="G25" s="531"/>
      <c r="H25" s="531"/>
      <c r="I25" s="169"/>
    </row>
    <row r="26" spans="1:9" x14ac:dyDescent="0.25">
      <c r="A26" s="172"/>
      <c r="B26" s="531"/>
      <c r="C26" s="133"/>
      <c r="D26" s="531"/>
      <c r="E26" s="531"/>
      <c r="F26" s="531"/>
      <c r="G26" s="531"/>
      <c r="H26" s="531"/>
      <c r="I26" s="169"/>
    </row>
    <row r="27" spans="1:9" x14ac:dyDescent="0.25">
      <c r="A27" s="170"/>
      <c r="B27" s="531"/>
      <c r="C27" s="171"/>
      <c r="D27" s="531"/>
      <c r="E27" s="531"/>
      <c r="F27" s="531"/>
      <c r="G27" s="531"/>
      <c r="H27" s="531"/>
      <c r="I27" s="169"/>
    </row>
    <row r="28" spans="1:9" x14ac:dyDescent="0.25">
      <c r="A28" s="172"/>
      <c r="B28" s="531"/>
      <c r="C28" s="133"/>
      <c r="D28" s="531"/>
      <c r="E28" s="531"/>
      <c r="F28" s="531"/>
      <c r="G28" s="531"/>
      <c r="H28" s="531"/>
      <c r="I28" s="169"/>
    </row>
    <row r="29" spans="1:9" ht="25.5" customHeight="1" x14ac:dyDescent="0.25">
      <c r="A29" s="146" t="s">
        <v>167</v>
      </c>
      <c r="B29" s="133"/>
      <c r="C29" s="133"/>
      <c r="D29" s="133"/>
      <c r="E29" s="133">
        <f>SUM(E5:E28)</f>
        <v>0</v>
      </c>
      <c r="F29" s="133">
        <f>SUM(F5:F28)</f>
        <v>0</v>
      </c>
      <c r="G29" s="173"/>
      <c r="H29" s="133"/>
      <c r="I29" s="169"/>
    </row>
    <row r="30" spans="1:9" x14ac:dyDescent="0.25">
      <c r="A30" s="10" t="s">
        <v>399</v>
      </c>
    </row>
    <row r="31" spans="1:9" x14ac:dyDescent="0.25">
      <c r="A31" s="10" t="s">
        <v>400</v>
      </c>
    </row>
    <row r="32" spans="1:9" x14ac:dyDescent="0.25">
      <c r="A32" s="10" t="s">
        <v>401</v>
      </c>
    </row>
  </sheetData>
  <mergeCells count="76">
    <mergeCell ref="H7:H8"/>
    <mergeCell ref="B3:B4"/>
    <mergeCell ref="D3:D4"/>
    <mergeCell ref="E3:F3"/>
    <mergeCell ref="H3:H4"/>
    <mergeCell ref="B5:B6"/>
    <mergeCell ref="D5:D6"/>
    <mergeCell ref="E5:E6"/>
    <mergeCell ref="F5:F6"/>
    <mergeCell ref="G5:G6"/>
    <mergeCell ref="H5:H6"/>
    <mergeCell ref="B7:B8"/>
    <mergeCell ref="D7:D8"/>
    <mergeCell ref="E7:E8"/>
    <mergeCell ref="F7:F8"/>
    <mergeCell ref="G7:G8"/>
    <mergeCell ref="H11:H12"/>
    <mergeCell ref="B9:B10"/>
    <mergeCell ref="D9:D10"/>
    <mergeCell ref="E9:E10"/>
    <mergeCell ref="F9:F10"/>
    <mergeCell ref="G9:G10"/>
    <mergeCell ref="H9:H10"/>
    <mergeCell ref="B11:B12"/>
    <mergeCell ref="D11:D12"/>
    <mergeCell ref="E11:E12"/>
    <mergeCell ref="F11:F12"/>
    <mergeCell ref="G11:G12"/>
    <mergeCell ref="H15:H16"/>
    <mergeCell ref="B13:B14"/>
    <mergeCell ref="D13:D14"/>
    <mergeCell ref="E13:E14"/>
    <mergeCell ref="F13:F14"/>
    <mergeCell ref="G13:G14"/>
    <mergeCell ref="H13:H14"/>
    <mergeCell ref="B15:B16"/>
    <mergeCell ref="D15:D16"/>
    <mergeCell ref="E15:E16"/>
    <mergeCell ref="F15:F16"/>
    <mergeCell ref="G15:G16"/>
    <mergeCell ref="H19:H20"/>
    <mergeCell ref="B17:B18"/>
    <mergeCell ref="D17:D18"/>
    <mergeCell ref="E17:E18"/>
    <mergeCell ref="F17:F18"/>
    <mergeCell ref="G17:G18"/>
    <mergeCell ref="H17:H18"/>
    <mergeCell ref="B19:B20"/>
    <mergeCell ref="D19:D20"/>
    <mergeCell ref="E19:E20"/>
    <mergeCell ref="F19:F20"/>
    <mergeCell ref="G19:G20"/>
    <mergeCell ref="H23:H24"/>
    <mergeCell ref="B21:B22"/>
    <mergeCell ref="D21:D22"/>
    <mergeCell ref="E21:E22"/>
    <mergeCell ref="F21:F22"/>
    <mergeCell ref="G21:G22"/>
    <mergeCell ref="H21:H22"/>
    <mergeCell ref="B23:B24"/>
    <mergeCell ref="D23:D24"/>
    <mergeCell ref="E23:E24"/>
    <mergeCell ref="F23:F24"/>
    <mergeCell ref="G23:G24"/>
    <mergeCell ref="H27:H28"/>
    <mergeCell ref="B25:B26"/>
    <mergeCell ref="D25:D26"/>
    <mergeCell ref="E25:E26"/>
    <mergeCell ref="F25:F26"/>
    <mergeCell ref="G25:G26"/>
    <mergeCell ref="H25:H26"/>
    <mergeCell ref="B27:B28"/>
    <mergeCell ref="D27:D28"/>
    <mergeCell ref="E27:E28"/>
    <mergeCell ref="F27:F28"/>
    <mergeCell ref="G27:G28"/>
  </mergeCells>
  <phoneticPr fontId="6" type="noConversion"/>
  <printOptions horizontalCentered="1"/>
  <pageMargins left="0.98425196850393704" right="0.15748031496062992" top="0.35433070866141736" bottom="0.51181102362204722" header="0.15748031496062992" footer="0.23622047244094491"/>
  <pageSetup paperSize="9" fitToWidth="0" fitToHeight="0" orientation="landscape" r:id="rId1"/>
  <headerFooter alignWithMargins="0">
    <oddFooter>&amp;L&amp;"標楷體,粗體"主管：&amp;C&amp;"標楷體,粗體"    填表人：                     填表人電話：&amp;R&amp;"標楷體,粗體"110.3.31版</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A3" sqref="A3:D3"/>
    </sheetView>
  </sheetViews>
  <sheetFormatPr defaultRowHeight="16.5" x14ac:dyDescent="0.25"/>
  <cols>
    <col min="1" max="1" width="8.125" style="486" customWidth="1"/>
    <col min="2" max="2" width="4.25" style="486" customWidth="1"/>
    <col min="3" max="3" width="7.125" style="1" customWidth="1"/>
    <col min="4" max="4" width="67.25" style="1" customWidth="1"/>
  </cols>
  <sheetData>
    <row r="1" spans="1:4" ht="21" x14ac:dyDescent="0.3">
      <c r="A1" s="511" t="s">
        <v>951</v>
      </c>
      <c r="B1" s="511"/>
      <c r="C1" s="512"/>
      <c r="D1" s="512"/>
    </row>
    <row r="2" spans="1:4" x14ac:dyDescent="0.25">
      <c r="A2" s="1" t="str">
        <f>"(一)檢查基準日："&amp;TEXT(清單!F2,"eeee年mm月dd日")</f>
        <v>(一)檢查基準日：110年03月31日</v>
      </c>
      <c r="B2" s="1"/>
    </row>
    <row r="3" spans="1:4" x14ac:dyDescent="0.25">
      <c r="A3" s="513" t="str">
        <f>"(二)上次檢查基準日："&amp;TEXT(清單!F3,"eeee年mm月dd日")</f>
        <v>(二)上次檢查基準日：108年03月31日</v>
      </c>
      <c r="B3" s="513"/>
      <c r="C3" s="513"/>
      <c r="D3" s="513"/>
    </row>
    <row r="4" spans="1:4" x14ac:dyDescent="0.25">
      <c r="A4" s="514" t="s">
        <v>950</v>
      </c>
      <c r="B4" s="514"/>
      <c r="C4" s="515"/>
      <c r="D4" s="515"/>
    </row>
    <row r="5" spans="1:4" x14ac:dyDescent="0.25">
      <c r="A5" s="360" t="s">
        <v>3</v>
      </c>
      <c r="B5" s="593" t="s">
        <v>949</v>
      </c>
      <c r="C5" s="594"/>
      <c r="D5" s="362" t="s">
        <v>5</v>
      </c>
    </row>
    <row r="6" spans="1:4" ht="32.25" customHeight="1" x14ac:dyDescent="0.25">
      <c r="A6" s="516" t="s">
        <v>948</v>
      </c>
      <c r="B6" s="601" t="s">
        <v>947</v>
      </c>
      <c r="C6" s="602"/>
      <c r="D6" s="5" t="s">
        <v>946</v>
      </c>
    </row>
    <row r="7" spans="1:4" x14ac:dyDescent="0.25">
      <c r="A7" s="516"/>
      <c r="B7" s="601" t="s">
        <v>737</v>
      </c>
      <c r="C7" s="602"/>
      <c r="D7" s="5" t="s">
        <v>945</v>
      </c>
    </row>
    <row r="8" spans="1:4" x14ac:dyDescent="0.25">
      <c r="A8" s="516"/>
      <c r="B8" s="601" t="s">
        <v>944</v>
      </c>
      <c r="C8" s="602"/>
      <c r="D8" s="6" t="s">
        <v>943</v>
      </c>
    </row>
    <row r="9" spans="1:4" x14ac:dyDescent="0.25">
      <c r="A9" s="516"/>
      <c r="B9" s="603" t="s">
        <v>942</v>
      </c>
      <c r="C9" s="604"/>
      <c r="D9" s="343" t="s">
        <v>941</v>
      </c>
    </row>
    <row r="10" spans="1:4" x14ac:dyDescent="0.25">
      <c r="A10" s="516"/>
      <c r="B10" s="589" t="s">
        <v>940</v>
      </c>
      <c r="C10" s="590"/>
      <c r="D10" s="343" t="s">
        <v>939</v>
      </c>
    </row>
    <row r="11" spans="1:4" x14ac:dyDescent="0.25">
      <c r="A11" s="516"/>
      <c r="B11" s="589" t="s">
        <v>938</v>
      </c>
      <c r="C11" s="590"/>
      <c r="D11" s="343" t="s">
        <v>738</v>
      </c>
    </row>
    <row r="12" spans="1:4" x14ac:dyDescent="0.25">
      <c r="A12" s="516"/>
      <c r="B12" s="589" t="s">
        <v>937</v>
      </c>
      <c r="C12" s="590"/>
      <c r="D12" s="343" t="s">
        <v>936</v>
      </c>
    </row>
    <row r="13" spans="1:4" x14ac:dyDescent="0.25">
      <c r="A13" s="516"/>
      <c r="B13" s="589"/>
      <c r="C13" s="590"/>
      <c r="D13" s="343" t="s">
        <v>935</v>
      </c>
    </row>
    <row r="14" spans="1:4" x14ac:dyDescent="0.25">
      <c r="A14" s="516"/>
      <c r="B14" s="589"/>
      <c r="C14" s="590"/>
      <c r="D14" s="343" t="s">
        <v>934</v>
      </c>
    </row>
    <row r="15" spans="1:4" x14ac:dyDescent="0.25">
      <c r="A15" s="516"/>
      <c r="B15" s="589"/>
      <c r="C15" s="590"/>
      <c r="D15" s="343" t="s">
        <v>933</v>
      </c>
    </row>
    <row r="16" spans="1:4" x14ac:dyDescent="0.25">
      <c r="A16" s="516"/>
      <c r="B16" s="589"/>
      <c r="C16" s="590"/>
      <c r="D16" s="343" t="s">
        <v>932</v>
      </c>
    </row>
    <row r="17" spans="1:4" x14ac:dyDescent="0.25">
      <c r="A17" s="516"/>
      <c r="B17" s="589"/>
      <c r="C17" s="590"/>
      <c r="D17" s="343" t="s">
        <v>931</v>
      </c>
    </row>
    <row r="18" spans="1:4" x14ac:dyDescent="0.25">
      <c r="A18" s="516"/>
      <c r="B18" s="589"/>
      <c r="C18" s="590"/>
      <c r="D18" s="343" t="s">
        <v>930</v>
      </c>
    </row>
    <row r="19" spans="1:4" ht="33" x14ac:dyDescent="0.25">
      <c r="A19" s="516"/>
      <c r="B19" s="589" t="s">
        <v>929</v>
      </c>
      <c r="C19" s="590"/>
      <c r="D19" s="343" t="s">
        <v>928</v>
      </c>
    </row>
    <row r="20" spans="1:4" x14ac:dyDescent="0.25">
      <c r="A20" s="516"/>
      <c r="B20" s="607"/>
      <c r="C20" s="608"/>
      <c r="D20" s="332"/>
    </row>
    <row r="21" spans="1:4" x14ac:dyDescent="0.25">
      <c r="A21" s="501" t="s">
        <v>927</v>
      </c>
      <c r="B21" s="609" t="s">
        <v>926</v>
      </c>
      <c r="C21" s="610"/>
      <c r="D21" s="343" t="s">
        <v>925</v>
      </c>
    </row>
    <row r="22" spans="1:4" x14ac:dyDescent="0.25">
      <c r="A22" s="501"/>
      <c r="B22" s="601"/>
      <c r="C22" s="611"/>
      <c r="D22" s="343"/>
    </row>
    <row r="23" spans="1:4" x14ac:dyDescent="0.25">
      <c r="A23" s="501"/>
      <c r="B23" s="605"/>
      <c r="C23" s="606"/>
      <c r="D23" s="356"/>
    </row>
    <row r="24" spans="1:4" x14ac:dyDescent="0.25">
      <c r="A24" s="591" t="s">
        <v>924</v>
      </c>
      <c r="B24" s="595" t="s">
        <v>923</v>
      </c>
      <c r="C24" s="400" t="s">
        <v>922</v>
      </c>
      <c r="D24" s="343" t="s">
        <v>921</v>
      </c>
    </row>
    <row r="25" spans="1:4" x14ac:dyDescent="0.25">
      <c r="A25" s="592"/>
      <c r="B25" s="596"/>
      <c r="C25" s="400" t="s">
        <v>920</v>
      </c>
      <c r="D25" s="332" t="s">
        <v>919</v>
      </c>
    </row>
    <row r="26" spans="1:4" x14ac:dyDescent="0.25">
      <c r="A26" s="592"/>
      <c r="B26" s="596"/>
      <c r="C26" s="401" t="s">
        <v>918</v>
      </c>
      <c r="D26" s="332" t="s">
        <v>917</v>
      </c>
    </row>
    <row r="27" spans="1:4" ht="18" customHeight="1" x14ac:dyDescent="0.25">
      <c r="A27" s="592"/>
      <c r="B27" s="597"/>
      <c r="C27" s="402" t="s">
        <v>916</v>
      </c>
      <c r="D27" s="343" t="s">
        <v>915</v>
      </c>
    </row>
    <row r="28" spans="1:4" ht="15.75" customHeight="1" x14ac:dyDescent="0.25">
      <c r="A28" s="592"/>
      <c r="B28" s="598" t="s">
        <v>914</v>
      </c>
      <c r="C28" s="402" t="s">
        <v>913</v>
      </c>
      <c r="D28" s="343" t="s">
        <v>912</v>
      </c>
    </row>
    <row r="29" spans="1:4" ht="15.75" customHeight="1" x14ac:dyDescent="0.25">
      <c r="A29" s="592"/>
      <c r="B29" s="599"/>
      <c r="C29" s="402" t="s">
        <v>911</v>
      </c>
      <c r="D29" s="343" t="s">
        <v>910</v>
      </c>
    </row>
    <row r="30" spans="1:4" ht="17.25" customHeight="1" x14ac:dyDescent="0.25">
      <c r="A30" s="592"/>
      <c r="B30" s="599"/>
      <c r="C30" s="402" t="s">
        <v>909</v>
      </c>
      <c r="D30" s="343" t="s">
        <v>908</v>
      </c>
    </row>
    <row r="31" spans="1:4" ht="17.25" customHeight="1" x14ac:dyDescent="0.25">
      <c r="A31" s="592"/>
      <c r="B31" s="599"/>
      <c r="C31" s="403" t="s">
        <v>907</v>
      </c>
      <c r="D31" s="343" t="s">
        <v>906</v>
      </c>
    </row>
    <row r="32" spans="1:4" ht="19.5" customHeight="1" x14ac:dyDescent="0.25">
      <c r="A32" s="592"/>
      <c r="B32" s="599"/>
      <c r="C32" s="403" t="s">
        <v>905</v>
      </c>
      <c r="D32" s="351" t="s">
        <v>904</v>
      </c>
    </row>
    <row r="33" spans="1:4" x14ac:dyDescent="0.25">
      <c r="A33" s="592"/>
      <c r="B33" s="600"/>
      <c r="C33" s="403"/>
      <c r="D33" s="351"/>
    </row>
  </sheetData>
  <mergeCells count="27">
    <mergeCell ref="B13:C13"/>
    <mergeCell ref="B14:C14"/>
    <mergeCell ref="B15:C15"/>
    <mergeCell ref="B16:C16"/>
    <mergeCell ref="B17:C17"/>
    <mergeCell ref="B23:C23"/>
    <mergeCell ref="B19:C19"/>
    <mergeCell ref="B18:C18"/>
    <mergeCell ref="B20:C20"/>
    <mergeCell ref="B21:C21"/>
    <mergeCell ref="B22:C22"/>
    <mergeCell ref="B12:C12"/>
    <mergeCell ref="A24:A33"/>
    <mergeCell ref="A1:D1"/>
    <mergeCell ref="A3:D3"/>
    <mergeCell ref="A4:D4"/>
    <mergeCell ref="A6:A20"/>
    <mergeCell ref="A21:A23"/>
    <mergeCell ref="B5:C5"/>
    <mergeCell ref="B24:B27"/>
    <mergeCell ref="B28:B33"/>
    <mergeCell ref="B6:C6"/>
    <mergeCell ref="B7:C7"/>
    <mergeCell ref="B8:C8"/>
    <mergeCell ref="B9:C9"/>
    <mergeCell ref="B10:C10"/>
    <mergeCell ref="B11:C11"/>
  </mergeCells>
  <phoneticPr fontId="6" type="noConversion"/>
  <pageMargins left="0.70866141732283472" right="0.70866141732283472" top="0.74803149606299213" bottom="0.74803149606299213" header="0.31496062992125984" footer="0.31496062992125984"/>
  <pageSetup paperSize="9" orientation="portrait" verticalDpi="0" r:id="rId1"/>
  <headerFooter>
    <oddFooter>&amp;L&amp;"標楷體,粗體"主管：&amp;C&amp;"標楷體,粗體"提供人：
提供人電話：&amp;R&amp;"標楷體,粗體"110.3.31版</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election activeCell="D32" sqref="D32"/>
    </sheetView>
  </sheetViews>
  <sheetFormatPr defaultColWidth="8" defaultRowHeight="16.5" x14ac:dyDescent="0.25"/>
  <cols>
    <col min="1" max="1" width="16.875" style="100" customWidth="1"/>
    <col min="2" max="8" width="14.75" style="100" customWidth="1"/>
    <col min="9" max="9" width="8" style="100" customWidth="1"/>
    <col min="10" max="16384" width="8" style="100"/>
  </cols>
  <sheetData>
    <row r="1" spans="1:17" s="99" customFormat="1" ht="21" x14ac:dyDescent="0.25">
      <c r="A1" s="99" t="s">
        <v>732</v>
      </c>
      <c r="B1" s="174"/>
      <c r="C1" s="174"/>
      <c r="D1" s="618" t="s">
        <v>402</v>
      </c>
      <c r="E1" s="618"/>
      <c r="F1" s="174"/>
      <c r="G1" s="174"/>
      <c r="H1" s="174"/>
      <c r="I1" s="174"/>
      <c r="J1" s="174"/>
      <c r="K1" s="174"/>
      <c r="L1" s="174"/>
      <c r="M1" s="174"/>
      <c r="O1" s="176"/>
      <c r="P1" s="176"/>
      <c r="Q1" s="176"/>
    </row>
    <row r="2" spans="1:17" x14ac:dyDescent="0.25">
      <c r="A2" s="177" t="str">
        <f>清單!F1</f>
        <v>○○縣○○鄉農會信用部</v>
      </c>
      <c r="B2" s="177"/>
      <c r="C2" s="177"/>
      <c r="D2" s="619" t="str">
        <f>"檢查基準日："&amp;TEXT(清單!F2,"eeee年mm月dd日")</f>
        <v>檢查基準日：110年03月31日</v>
      </c>
      <c r="E2" s="619"/>
      <c r="F2" s="177"/>
      <c r="G2" s="177"/>
      <c r="H2" s="178" t="s">
        <v>104</v>
      </c>
    </row>
    <row r="3" spans="1:17" x14ac:dyDescent="0.25">
      <c r="A3" s="620" t="s">
        <v>403</v>
      </c>
      <c r="B3" s="394" t="s">
        <v>404</v>
      </c>
      <c r="C3" s="615" t="s">
        <v>405</v>
      </c>
      <c r="D3" s="615" t="s">
        <v>406</v>
      </c>
      <c r="E3" s="615" t="s">
        <v>407</v>
      </c>
      <c r="F3" s="615" t="s">
        <v>408</v>
      </c>
      <c r="G3" s="615" t="s">
        <v>167</v>
      </c>
      <c r="H3" s="615" t="s">
        <v>409</v>
      </c>
      <c r="I3" s="616"/>
      <c r="J3" s="616"/>
      <c r="N3" s="617"/>
      <c r="O3" s="617"/>
      <c r="P3" s="617"/>
    </row>
    <row r="4" spans="1:17" x14ac:dyDescent="0.25">
      <c r="A4" s="620"/>
      <c r="B4" s="396" t="s">
        <v>410</v>
      </c>
      <c r="C4" s="615"/>
      <c r="D4" s="615"/>
      <c r="E4" s="615"/>
      <c r="F4" s="615"/>
      <c r="G4" s="615"/>
      <c r="H4" s="615"/>
    </row>
    <row r="5" spans="1:17" ht="18" customHeight="1" x14ac:dyDescent="0.25">
      <c r="A5" s="179" t="s">
        <v>411</v>
      </c>
      <c r="B5" s="531"/>
      <c r="C5" s="531"/>
      <c r="D5" s="531"/>
      <c r="E5" s="531"/>
      <c r="F5" s="531"/>
      <c r="G5" s="531"/>
      <c r="H5" s="531"/>
      <c r="K5" s="180"/>
      <c r="L5" s="180"/>
      <c r="M5" s="180"/>
    </row>
    <row r="6" spans="1:17" ht="18" customHeight="1" x14ac:dyDescent="0.25">
      <c r="A6" s="181" t="s">
        <v>412</v>
      </c>
      <c r="B6" s="531"/>
      <c r="C6" s="531"/>
      <c r="D6" s="531"/>
      <c r="E6" s="531"/>
      <c r="F6" s="531"/>
      <c r="G6" s="531"/>
      <c r="H6" s="531"/>
      <c r="K6" s="182"/>
      <c r="L6" s="182"/>
      <c r="M6" s="182"/>
    </row>
    <row r="7" spans="1:17" ht="18" customHeight="1" x14ac:dyDescent="0.25">
      <c r="A7" s="179" t="s">
        <v>411</v>
      </c>
      <c r="B7" s="531"/>
      <c r="C7" s="531"/>
      <c r="D7" s="531"/>
      <c r="E7" s="531"/>
      <c r="F7" s="531"/>
      <c r="G7" s="531"/>
      <c r="H7" s="531"/>
      <c r="K7" s="180"/>
      <c r="L7" s="180"/>
      <c r="M7" s="180"/>
    </row>
    <row r="8" spans="1:17" ht="18" customHeight="1" x14ac:dyDescent="0.25">
      <c r="A8" s="181" t="s">
        <v>413</v>
      </c>
      <c r="B8" s="531"/>
      <c r="C8" s="531"/>
      <c r="D8" s="531"/>
      <c r="E8" s="531"/>
      <c r="F8" s="531"/>
      <c r="G8" s="531"/>
      <c r="H8" s="531"/>
      <c r="K8" s="183"/>
      <c r="L8" s="183"/>
      <c r="M8" s="183"/>
      <c r="N8" s="121"/>
      <c r="O8" s="121"/>
      <c r="P8" s="121"/>
    </row>
    <row r="9" spans="1:17" ht="18" customHeight="1" x14ac:dyDescent="0.25">
      <c r="A9" s="614" t="s">
        <v>414</v>
      </c>
      <c r="B9" s="531"/>
      <c r="C9" s="531"/>
      <c r="D9" s="531"/>
      <c r="E9" s="531"/>
      <c r="F9" s="531"/>
      <c r="G9" s="531"/>
      <c r="H9" s="531"/>
      <c r="K9" s="183"/>
      <c r="L9" s="184"/>
      <c r="M9" s="184"/>
    </row>
    <row r="10" spans="1:17" ht="18" customHeight="1" x14ac:dyDescent="0.25">
      <c r="A10" s="614"/>
      <c r="B10" s="531"/>
      <c r="C10" s="531"/>
      <c r="D10" s="531"/>
      <c r="E10" s="531"/>
      <c r="F10" s="531"/>
      <c r="G10" s="531"/>
      <c r="H10" s="531"/>
    </row>
    <row r="11" spans="1:17" ht="18" customHeight="1" x14ac:dyDescent="0.25">
      <c r="A11" s="614" t="s">
        <v>415</v>
      </c>
      <c r="B11" s="531"/>
      <c r="C11" s="531"/>
      <c r="D11" s="531"/>
      <c r="E11" s="531"/>
      <c r="F11" s="531"/>
      <c r="G11" s="531"/>
      <c r="H11" s="531"/>
    </row>
    <row r="12" spans="1:17" ht="18" customHeight="1" x14ac:dyDescent="0.25">
      <c r="A12" s="614"/>
      <c r="B12" s="531"/>
      <c r="C12" s="531"/>
      <c r="D12" s="531"/>
      <c r="E12" s="531"/>
      <c r="F12" s="531"/>
      <c r="G12" s="531"/>
      <c r="H12" s="531"/>
    </row>
    <row r="13" spans="1:17" ht="18" customHeight="1" x14ac:dyDescent="0.25">
      <c r="A13" s="179" t="s">
        <v>304</v>
      </c>
      <c r="B13" s="531"/>
      <c r="C13" s="531"/>
      <c r="D13" s="531"/>
      <c r="E13" s="531"/>
      <c r="F13" s="531"/>
      <c r="G13" s="531"/>
      <c r="H13" s="531"/>
    </row>
    <row r="14" spans="1:17" ht="18" customHeight="1" x14ac:dyDescent="0.25">
      <c r="A14" s="181" t="s">
        <v>416</v>
      </c>
      <c r="B14" s="531"/>
      <c r="C14" s="531"/>
      <c r="D14" s="531"/>
      <c r="E14" s="531"/>
      <c r="F14" s="531"/>
      <c r="G14" s="531"/>
      <c r="H14" s="531"/>
    </row>
    <row r="15" spans="1:17" ht="18" customHeight="1" x14ac:dyDescent="0.25">
      <c r="A15" s="179" t="s">
        <v>417</v>
      </c>
      <c r="B15" s="531"/>
      <c r="C15" s="531"/>
      <c r="D15" s="531"/>
      <c r="E15" s="531"/>
      <c r="F15" s="531"/>
      <c r="G15" s="531"/>
      <c r="H15" s="531"/>
    </row>
    <row r="16" spans="1:17" ht="18" customHeight="1" x14ac:dyDescent="0.25">
      <c r="A16" s="181" t="s">
        <v>418</v>
      </c>
      <c r="B16" s="531"/>
      <c r="C16" s="531"/>
      <c r="D16" s="531"/>
      <c r="E16" s="531"/>
      <c r="F16" s="531"/>
      <c r="G16" s="531"/>
      <c r="H16" s="531"/>
    </row>
    <row r="17" spans="1:8" ht="18" customHeight="1" x14ac:dyDescent="0.25">
      <c r="A17" s="614" t="s">
        <v>419</v>
      </c>
      <c r="B17" s="531"/>
      <c r="C17" s="531"/>
      <c r="D17" s="531"/>
      <c r="E17" s="531"/>
      <c r="F17" s="531"/>
      <c r="G17" s="531"/>
      <c r="H17" s="531"/>
    </row>
    <row r="18" spans="1:8" ht="18" customHeight="1" x14ac:dyDescent="0.25">
      <c r="A18" s="614"/>
      <c r="B18" s="531"/>
      <c r="C18" s="531"/>
      <c r="D18" s="531"/>
      <c r="E18" s="531"/>
      <c r="F18" s="531"/>
      <c r="G18" s="531"/>
      <c r="H18" s="531"/>
    </row>
    <row r="19" spans="1:8" ht="18" customHeight="1" x14ac:dyDescent="0.25">
      <c r="A19" s="179" t="s">
        <v>420</v>
      </c>
      <c r="B19" s="531"/>
      <c r="C19" s="531"/>
      <c r="D19" s="531"/>
      <c r="E19" s="531"/>
      <c r="F19" s="531"/>
      <c r="G19" s="531"/>
      <c r="H19" s="531"/>
    </row>
    <row r="20" spans="1:8" ht="18" customHeight="1" x14ac:dyDescent="0.25">
      <c r="A20" s="181" t="s">
        <v>421</v>
      </c>
      <c r="B20" s="531"/>
      <c r="C20" s="531"/>
      <c r="D20" s="531"/>
      <c r="E20" s="531"/>
      <c r="F20" s="531"/>
      <c r="G20" s="531"/>
      <c r="H20" s="531"/>
    </row>
    <row r="21" spans="1:8" ht="18" customHeight="1" x14ac:dyDescent="0.25">
      <c r="A21" s="614" t="s">
        <v>422</v>
      </c>
      <c r="B21" s="531"/>
      <c r="C21" s="531"/>
      <c r="D21" s="531"/>
      <c r="E21" s="531"/>
      <c r="F21" s="531"/>
      <c r="G21" s="531"/>
      <c r="H21" s="531"/>
    </row>
    <row r="22" spans="1:8" ht="18" customHeight="1" x14ac:dyDescent="0.25">
      <c r="A22" s="614"/>
      <c r="B22" s="531"/>
      <c r="C22" s="531"/>
      <c r="D22" s="531"/>
      <c r="E22" s="531"/>
      <c r="F22" s="531"/>
      <c r="G22" s="531"/>
      <c r="H22" s="531"/>
    </row>
    <row r="23" spans="1:8" ht="18" customHeight="1" x14ac:dyDescent="0.25">
      <c r="A23" s="531"/>
      <c r="B23" s="531"/>
      <c r="C23" s="531"/>
      <c r="D23" s="531"/>
      <c r="E23" s="531"/>
      <c r="F23" s="531"/>
      <c r="G23" s="531"/>
      <c r="H23" s="531"/>
    </row>
    <row r="24" spans="1:8" ht="18" customHeight="1" x14ac:dyDescent="0.25">
      <c r="A24" s="531"/>
      <c r="B24" s="531"/>
      <c r="C24" s="531"/>
      <c r="D24" s="531"/>
      <c r="E24" s="531"/>
      <c r="F24" s="531"/>
      <c r="G24" s="531"/>
      <c r="H24" s="531"/>
    </row>
    <row r="25" spans="1:8" ht="18" customHeight="1" x14ac:dyDescent="0.25">
      <c r="A25" s="614" t="s">
        <v>167</v>
      </c>
      <c r="B25" s="612">
        <f t="shared" ref="B25:G25" si="0">SUM(B5:B22)</f>
        <v>0</v>
      </c>
      <c r="C25" s="612">
        <f t="shared" si="0"/>
        <v>0</v>
      </c>
      <c r="D25" s="612">
        <f t="shared" si="0"/>
        <v>0</v>
      </c>
      <c r="E25" s="612">
        <f t="shared" si="0"/>
        <v>0</v>
      </c>
      <c r="F25" s="612">
        <f t="shared" si="0"/>
        <v>0</v>
      </c>
      <c r="G25" s="612">
        <f t="shared" si="0"/>
        <v>0</v>
      </c>
      <c r="H25" s="531"/>
    </row>
    <row r="26" spans="1:8" ht="18" customHeight="1" x14ac:dyDescent="0.25">
      <c r="A26" s="614"/>
      <c r="B26" s="612"/>
      <c r="C26" s="612"/>
      <c r="D26" s="612"/>
      <c r="E26" s="612"/>
      <c r="F26" s="612"/>
      <c r="G26" s="612"/>
      <c r="H26" s="531"/>
    </row>
    <row r="27" spans="1:8" ht="30" customHeight="1" x14ac:dyDescent="0.25">
      <c r="A27" s="613" t="s">
        <v>734</v>
      </c>
      <c r="B27" s="613"/>
      <c r="C27" s="613"/>
      <c r="D27" s="613"/>
      <c r="E27" s="613"/>
      <c r="F27" s="613"/>
      <c r="G27" s="613"/>
      <c r="H27" s="613"/>
    </row>
    <row r="28" spans="1:8" ht="21.75" customHeight="1" x14ac:dyDescent="0.25">
      <c r="A28" s="397" t="s">
        <v>735</v>
      </c>
      <c r="B28" s="397"/>
      <c r="C28" s="397"/>
      <c r="D28" s="397"/>
      <c r="E28" s="397"/>
      <c r="F28" s="397"/>
      <c r="G28" s="397"/>
      <c r="H28" s="397"/>
    </row>
    <row r="29" spans="1:8" ht="21" customHeight="1" x14ac:dyDescent="0.25">
      <c r="A29" s="177" t="s">
        <v>423</v>
      </c>
      <c r="B29" s="177"/>
      <c r="C29" s="177"/>
      <c r="D29" s="177" t="s">
        <v>424</v>
      </c>
      <c r="E29" s="177"/>
      <c r="F29" s="177"/>
      <c r="G29" s="177"/>
      <c r="H29" s="177" t="s">
        <v>425</v>
      </c>
    </row>
    <row r="30" spans="1:8" x14ac:dyDescent="0.25">
      <c r="A30" s="177"/>
      <c r="B30" s="177"/>
      <c r="C30" s="177"/>
      <c r="D30" s="177"/>
      <c r="E30" s="177"/>
      <c r="F30" s="177"/>
      <c r="G30" s="177"/>
      <c r="H30" s="177"/>
    </row>
    <row r="31" spans="1:8" x14ac:dyDescent="0.25">
      <c r="A31" s="177" t="s">
        <v>733</v>
      </c>
      <c r="B31" s="177"/>
      <c r="C31" s="177"/>
      <c r="D31" s="177"/>
      <c r="E31" s="177"/>
      <c r="F31" s="177"/>
      <c r="G31" s="185"/>
      <c r="H31" s="185"/>
    </row>
  </sheetData>
  <mergeCells count="95">
    <mergeCell ref="D1:E1"/>
    <mergeCell ref="D2:E2"/>
    <mergeCell ref="A3:A4"/>
    <mergeCell ref="C3:C4"/>
    <mergeCell ref="D3:D4"/>
    <mergeCell ref="E3:E4"/>
    <mergeCell ref="F3:F4"/>
    <mergeCell ref="G3:G4"/>
    <mergeCell ref="H3:H4"/>
    <mergeCell ref="I3:J3"/>
    <mergeCell ref="N3:P3"/>
    <mergeCell ref="G5:G6"/>
    <mergeCell ref="H5:H6"/>
    <mergeCell ref="B7:B8"/>
    <mergeCell ref="C7:C8"/>
    <mergeCell ref="D7:D8"/>
    <mergeCell ref="E7:E8"/>
    <mergeCell ref="F7:F8"/>
    <mergeCell ref="G7:G8"/>
    <mergeCell ref="H7:H8"/>
    <mergeCell ref="B5:B6"/>
    <mergeCell ref="C5:C6"/>
    <mergeCell ref="D5:D6"/>
    <mergeCell ref="E5:E6"/>
    <mergeCell ref="F5:F6"/>
    <mergeCell ref="G9:G10"/>
    <mergeCell ref="H9:H10"/>
    <mergeCell ref="A11:A12"/>
    <mergeCell ref="B11:B12"/>
    <mergeCell ref="C11:C12"/>
    <mergeCell ref="D11:D12"/>
    <mergeCell ref="E11:E12"/>
    <mergeCell ref="F11:F12"/>
    <mergeCell ref="G11:G12"/>
    <mergeCell ref="H11:H12"/>
    <mergeCell ref="A9:A10"/>
    <mergeCell ref="B9:B10"/>
    <mergeCell ref="C9:C10"/>
    <mergeCell ref="D9:D10"/>
    <mergeCell ref="E9:E10"/>
    <mergeCell ref="F9:F10"/>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A17:A18"/>
    <mergeCell ref="B17:B18"/>
    <mergeCell ref="C17:C18"/>
    <mergeCell ref="D17:D18"/>
    <mergeCell ref="E17:E18"/>
    <mergeCell ref="G17:G18"/>
    <mergeCell ref="H17:H18"/>
    <mergeCell ref="B19:B20"/>
    <mergeCell ref="C19:C20"/>
    <mergeCell ref="D19:D20"/>
    <mergeCell ref="E19:E20"/>
    <mergeCell ref="F19:F20"/>
    <mergeCell ref="G19:G20"/>
    <mergeCell ref="H19:H20"/>
    <mergeCell ref="F17:F18"/>
    <mergeCell ref="G21:G22"/>
    <mergeCell ref="H21:H22"/>
    <mergeCell ref="A23:A24"/>
    <mergeCell ref="B23:B24"/>
    <mergeCell ref="C23:C24"/>
    <mergeCell ref="D23:D24"/>
    <mergeCell ref="E23:E24"/>
    <mergeCell ref="F23:F24"/>
    <mergeCell ref="G23:G24"/>
    <mergeCell ref="H23:H24"/>
    <mergeCell ref="A21:A22"/>
    <mergeCell ref="B21:B22"/>
    <mergeCell ref="C21:C22"/>
    <mergeCell ref="D21:D22"/>
    <mergeCell ref="E21:E22"/>
    <mergeCell ref="F21:F22"/>
    <mergeCell ref="G25:G26"/>
    <mergeCell ref="H25:H26"/>
    <mergeCell ref="A27:H27"/>
    <mergeCell ref="A25:A26"/>
    <mergeCell ref="B25:B26"/>
    <mergeCell ref="C25:C26"/>
    <mergeCell ref="D25:D26"/>
    <mergeCell ref="E25:E26"/>
    <mergeCell ref="F25:F26"/>
  </mergeCells>
  <phoneticPr fontId="6" type="noConversion"/>
  <printOptions horizontalCentered="1"/>
  <pageMargins left="0.98425196850393704" right="0.19685039370078741" top="0.15748031496062992" bottom="0.43307086614173229" header="0.15748031496062992" footer="0.15748031496062992"/>
  <pageSetup paperSize="9" fitToWidth="0" fitToHeight="0" orientation="landscape" r:id="rId1"/>
  <headerFooter alignWithMargins="0">
    <oddFooter>&amp;L&amp;"標楷體,粗體"　　　主管：&amp;C&amp;"標楷體,粗體"    填表人：                     填表人電話：&amp;R&amp;"標楷體,粗體"110.3.31版</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E14" sqref="E14"/>
    </sheetView>
  </sheetViews>
  <sheetFormatPr defaultColWidth="8" defaultRowHeight="19.5" x14ac:dyDescent="0.3"/>
  <cols>
    <col min="1" max="1" width="30.75" style="209" customWidth="1"/>
    <col min="2" max="2" width="17.25" style="209" customWidth="1"/>
    <col min="3" max="4" width="8.625" style="209" customWidth="1"/>
    <col min="5" max="5" width="29.5" style="209" customWidth="1"/>
    <col min="6" max="6" width="23.375" style="209" customWidth="1"/>
    <col min="7" max="7" width="8" style="209" customWidth="1"/>
    <col min="8" max="16384" width="8" style="209"/>
  </cols>
  <sheetData>
    <row r="1" spans="1:6" s="186" customFormat="1" ht="21" x14ac:dyDescent="0.3">
      <c r="A1" s="186" t="s">
        <v>731</v>
      </c>
      <c r="B1" s="174"/>
      <c r="D1" s="175" t="s">
        <v>426</v>
      </c>
      <c r="E1" s="174"/>
      <c r="F1" s="174"/>
    </row>
    <row r="2" spans="1:6" s="189" customFormat="1" x14ac:dyDescent="0.25">
      <c r="A2" s="187" t="str">
        <f>清單!F1</f>
        <v>○○縣○○鄉農會信用部</v>
      </c>
      <c r="B2" s="188"/>
      <c r="C2" s="187" t="str">
        <f>"檢查基準日："&amp;TEXT(清單!F2,"eeee年mm月dd日")</f>
        <v>檢查基準日：110年03月31日</v>
      </c>
      <c r="D2" s="188"/>
      <c r="E2" s="188"/>
      <c r="F2" s="188"/>
    </row>
    <row r="3" spans="1:6" s="194" customFormat="1" x14ac:dyDescent="0.3">
      <c r="A3" s="190" t="s">
        <v>427</v>
      </c>
      <c r="B3" s="191"/>
      <c r="C3" s="192" t="s">
        <v>120</v>
      </c>
      <c r="D3" s="192"/>
      <c r="E3" s="192"/>
      <c r="F3" s="193"/>
    </row>
    <row r="4" spans="1:6" s="194" customFormat="1" x14ac:dyDescent="0.3">
      <c r="A4" s="393" t="s">
        <v>428</v>
      </c>
      <c r="B4" s="621" t="s">
        <v>429</v>
      </c>
      <c r="C4" s="621"/>
      <c r="D4" s="621"/>
      <c r="E4" s="393" t="s">
        <v>253</v>
      </c>
      <c r="F4" s="393" t="s">
        <v>297</v>
      </c>
    </row>
    <row r="5" spans="1:6" s="194" customFormat="1" ht="27.75" customHeight="1" x14ac:dyDescent="0.3">
      <c r="A5" s="195"/>
      <c r="B5" s="190" t="s">
        <v>430</v>
      </c>
      <c r="C5" s="196"/>
      <c r="D5" s="197" t="s">
        <v>257</v>
      </c>
      <c r="E5" s="198"/>
      <c r="F5" s="199"/>
    </row>
    <row r="6" spans="1:6" s="194" customFormat="1" ht="27.75" customHeight="1" x14ac:dyDescent="0.3">
      <c r="A6" s="200" t="s">
        <v>431</v>
      </c>
      <c r="B6" s="190" t="s">
        <v>432</v>
      </c>
      <c r="C6" s="196"/>
      <c r="D6" s="197" t="s">
        <v>257</v>
      </c>
      <c r="E6" s="198"/>
      <c r="F6" s="199"/>
    </row>
    <row r="7" spans="1:6" s="194" customFormat="1" ht="27.75" customHeight="1" x14ac:dyDescent="0.3">
      <c r="A7" s="201"/>
      <c r="B7" s="202" t="s">
        <v>433</v>
      </c>
      <c r="C7" s="203"/>
      <c r="D7" s="204" t="s">
        <v>257</v>
      </c>
      <c r="E7" s="205"/>
      <c r="F7" s="206"/>
    </row>
    <row r="8" spans="1:6" s="194" customFormat="1" ht="27.75" customHeight="1" x14ac:dyDescent="0.3">
      <c r="A8" s="207"/>
      <c r="B8" s="622" t="s">
        <v>316</v>
      </c>
      <c r="C8" s="622"/>
      <c r="D8" s="622"/>
      <c r="E8" s="198"/>
      <c r="F8" s="199"/>
    </row>
    <row r="9" spans="1:6" s="194" customFormat="1" ht="27.75" customHeight="1" x14ac:dyDescent="0.3">
      <c r="A9" s="208"/>
      <c r="B9" s="622" t="s">
        <v>317</v>
      </c>
      <c r="C9" s="622"/>
      <c r="D9" s="622"/>
      <c r="E9" s="198"/>
      <c r="F9" s="199"/>
    </row>
    <row r="10" spans="1:6" s="194" customFormat="1" ht="27.75" customHeight="1" x14ac:dyDescent="0.3">
      <c r="A10" s="200" t="s">
        <v>261</v>
      </c>
      <c r="B10" s="622" t="s">
        <v>318</v>
      </c>
      <c r="C10" s="622"/>
      <c r="D10" s="622"/>
      <c r="E10" s="198"/>
      <c r="F10" s="199"/>
    </row>
    <row r="11" spans="1:6" s="194" customFormat="1" ht="27.75" customHeight="1" x14ac:dyDescent="0.3">
      <c r="A11" s="623" t="s">
        <v>264</v>
      </c>
      <c r="B11" s="622" t="s">
        <v>319</v>
      </c>
      <c r="C11" s="622"/>
      <c r="D11" s="622"/>
      <c r="E11" s="198"/>
      <c r="F11" s="199"/>
    </row>
    <row r="12" spans="1:6" s="194" customFormat="1" ht="27.75" customHeight="1" x14ac:dyDescent="0.3">
      <c r="A12" s="623"/>
      <c r="B12" s="622" t="s">
        <v>320</v>
      </c>
      <c r="C12" s="622"/>
      <c r="D12" s="622"/>
      <c r="E12" s="198"/>
      <c r="F12" s="199"/>
    </row>
    <row r="13" spans="1:6" x14ac:dyDescent="0.3">
      <c r="A13" s="187" t="s">
        <v>434</v>
      </c>
      <c r="B13" s="188"/>
      <c r="C13" s="188"/>
      <c r="D13" s="188"/>
      <c r="E13" s="188"/>
      <c r="F13" s="188"/>
    </row>
    <row r="14" spans="1:6" s="194" customFormat="1" x14ac:dyDescent="0.3">
      <c r="A14" s="187" t="s">
        <v>736</v>
      </c>
      <c r="B14" s="188"/>
      <c r="C14" s="188"/>
      <c r="D14" s="188"/>
      <c r="E14" s="188"/>
      <c r="F14" s="188"/>
    </row>
    <row r="15" spans="1:6" s="194" customFormat="1" x14ac:dyDescent="0.3">
      <c r="A15" s="187"/>
      <c r="B15" s="188"/>
      <c r="C15" s="188"/>
      <c r="D15" s="188"/>
      <c r="E15" s="188"/>
      <c r="F15" s="188"/>
    </row>
    <row r="16" spans="1:6" s="194" customFormat="1" x14ac:dyDescent="0.3"/>
    <row r="17" s="194" customFormat="1" x14ac:dyDescent="0.3"/>
    <row r="22" ht="9" customHeight="1" x14ac:dyDescent="0.3"/>
    <row r="29" ht="19.5" customHeight="1" x14ac:dyDescent="0.3"/>
    <row r="30" ht="19.5" customHeight="1" x14ac:dyDescent="0.3"/>
  </sheetData>
  <mergeCells count="7">
    <mergeCell ref="B4:D4"/>
    <mergeCell ref="B8:D8"/>
    <mergeCell ref="B9:D9"/>
    <mergeCell ref="B10:D10"/>
    <mergeCell ref="A11:A12"/>
    <mergeCell ref="B11:D11"/>
    <mergeCell ref="B12:D12"/>
  </mergeCells>
  <phoneticPr fontId="6" type="noConversion"/>
  <printOptions horizontalCentered="1"/>
  <pageMargins left="0.98425196850393704" right="0.19685039370078741" top="0.82677165354330717" bottom="0.86614173228346458" header="0.27559055118110237" footer="0.47244094488188981"/>
  <pageSetup paperSize="9" fitToWidth="0" fitToHeight="0" orientation="landscape" r:id="rId1"/>
  <headerFooter alignWithMargins="0">
    <oddFooter>&amp;L&amp;"標楷體,粗體"　　　　主管：&amp;C&amp;"標楷體,粗體"    填表人：                     填表人電話：&amp;R&amp;"標楷體,粗體"110.3.31版</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workbookViewId="0">
      <selection activeCell="L11" sqref="L11"/>
    </sheetView>
  </sheetViews>
  <sheetFormatPr defaultColWidth="8" defaultRowHeight="16.5" x14ac:dyDescent="0.25"/>
  <cols>
    <col min="1" max="1" width="8.25" style="211" customWidth="1"/>
    <col min="2" max="2" width="6.5" style="211" customWidth="1"/>
    <col min="3" max="4" width="5.875" style="211" customWidth="1"/>
    <col min="5" max="5" width="9.375" style="211" customWidth="1"/>
    <col min="6" max="6" width="8" style="211" customWidth="1"/>
    <col min="7" max="8" width="5.875" style="211" customWidth="1"/>
    <col min="9" max="9" width="8.5" style="211" customWidth="1"/>
    <col min="10" max="10" width="8.75" style="211" customWidth="1"/>
    <col min="11" max="11" width="7.875" style="211" customWidth="1"/>
    <col min="12" max="12" width="9.25" style="211" customWidth="1"/>
    <col min="13" max="13" width="8.75" style="211" customWidth="1"/>
    <col min="14" max="16" width="6.75" style="211" customWidth="1"/>
    <col min="17" max="17" width="10.75" style="211" customWidth="1"/>
    <col min="18" max="18" width="8" style="211" customWidth="1"/>
    <col min="19" max="16384" width="8" style="211"/>
  </cols>
  <sheetData>
    <row r="1" spans="1:30" customFormat="1" x14ac:dyDescent="0.25">
      <c r="A1" s="210" t="s">
        <v>967</v>
      </c>
      <c r="B1" s="177"/>
      <c r="C1" s="177"/>
      <c r="D1" s="211"/>
      <c r="E1" s="211"/>
      <c r="F1" s="212"/>
      <c r="G1" s="177"/>
      <c r="H1" s="177"/>
      <c r="I1" s="210" t="s">
        <v>968</v>
      </c>
      <c r="J1" s="177"/>
      <c r="K1" s="177"/>
      <c r="L1" s="177"/>
      <c r="M1" s="177"/>
      <c r="N1" s="177"/>
      <c r="O1" s="211"/>
      <c r="P1" s="211"/>
      <c r="Q1" s="213" t="str">
        <f>清單!F1</f>
        <v>○○縣○○鄉農會信用部</v>
      </c>
      <c r="R1" s="211"/>
      <c r="S1" s="211"/>
      <c r="T1" s="211"/>
      <c r="U1" s="211"/>
      <c r="V1" s="211"/>
      <c r="W1" s="211"/>
      <c r="X1" s="211"/>
      <c r="Y1" s="211"/>
      <c r="Z1" s="211"/>
      <c r="AA1" s="211"/>
      <c r="AB1" s="211"/>
      <c r="AC1" s="211"/>
      <c r="AD1" s="211"/>
    </row>
    <row r="2" spans="1:30" customFormat="1" x14ac:dyDescent="0.25">
      <c r="A2" s="323" t="str">
        <f>CONCATENATE("1.本金於",YEAR(EDATE(清單!F2,-2))-1911,"年",MONTH(EDATE(清單!F2,-2)),"月1日～",YEAR(EDATE(清單!F2,-2))-1911,"年",MONTH(EDATE(清單!F2,-2)),"月",DAY(EDATE(清單!F2,-2)),"日到期（即逾期2～3個月以內）尚未償還之案件。")</f>
        <v>1.本金於110年1月1日～110年1月31日到期（即逾期2～3個月以內）尚未償還之案件。</v>
      </c>
      <c r="B2" s="177"/>
      <c r="C2" s="177"/>
      <c r="D2" s="211"/>
      <c r="E2" s="211"/>
      <c r="F2" s="212"/>
      <c r="G2" s="177"/>
      <c r="H2" s="177"/>
      <c r="I2" s="177"/>
      <c r="J2" s="177"/>
      <c r="K2" s="177"/>
      <c r="L2" s="177"/>
      <c r="M2" s="177"/>
      <c r="N2" s="177"/>
      <c r="O2" s="211"/>
      <c r="P2" s="211"/>
      <c r="Q2" s="213"/>
      <c r="R2" s="211"/>
      <c r="S2" s="211"/>
      <c r="T2" s="211"/>
      <c r="U2" s="211"/>
      <c r="V2" s="211"/>
      <c r="W2" s="211"/>
      <c r="X2" s="211"/>
      <c r="Y2" s="211"/>
      <c r="Z2" s="211"/>
      <c r="AA2" s="211"/>
      <c r="AB2" s="211"/>
      <c r="AC2" s="211"/>
      <c r="AD2" s="211"/>
    </row>
    <row r="3" spans="1:30" customFormat="1" x14ac:dyDescent="0.25">
      <c r="A3" s="212" t="str">
        <f>CONCATENATE("2.分期償還放款或本金未到期，繳息訖日為",YEAR(EDATE(清單!F2,-6))-1911,"年",MONTH(EDATE(清單!F2,-6)),"月1日～",YEAR(EDATE(清單!F2,-4))-1911,"年",MONTH(EDATE(清單!F2,-4)),"月",DAY(EDATE(清單!F2,-4)),"日（即逾期3～6個月以內）尚未償還之案件。")</f>
        <v>2.分期償還放款或本金未到期，繳息訖日為109年9月1日～109年11月30日（即逾期3～6個月以內）尚未償還之案件。</v>
      </c>
      <c r="B3" s="211"/>
      <c r="C3" s="177"/>
      <c r="D3" s="211"/>
      <c r="E3" s="177"/>
      <c r="F3" s="177"/>
      <c r="G3" s="177"/>
      <c r="H3" s="177"/>
      <c r="I3" s="177"/>
      <c r="J3" s="177"/>
      <c r="K3" s="177"/>
      <c r="L3" s="177"/>
      <c r="M3" s="177"/>
      <c r="N3" s="177"/>
      <c r="O3" s="211"/>
      <c r="P3" s="211"/>
      <c r="Q3" s="23" t="s">
        <v>104</v>
      </c>
      <c r="R3" s="177"/>
      <c r="S3" s="177"/>
      <c r="T3" s="177"/>
      <c r="U3" s="177"/>
      <c r="V3" s="177"/>
      <c r="W3" s="177"/>
      <c r="X3" s="177"/>
      <c r="Y3" s="177"/>
      <c r="Z3" s="177"/>
      <c r="AA3" s="177"/>
      <c r="AB3" s="177"/>
      <c r="AC3" s="177"/>
      <c r="AD3" s="177"/>
    </row>
    <row r="4" spans="1:30" customFormat="1" ht="16.5" customHeight="1" x14ac:dyDescent="0.25">
      <c r="A4" s="635" t="s">
        <v>585</v>
      </c>
      <c r="B4" s="635"/>
      <c r="C4" s="630" t="s">
        <v>435</v>
      </c>
      <c r="D4" s="630"/>
      <c r="E4" s="636" t="s">
        <v>436</v>
      </c>
      <c r="F4" s="630" t="s">
        <v>350</v>
      </c>
      <c r="G4" s="633" t="s">
        <v>437</v>
      </c>
      <c r="H4" s="633"/>
      <c r="I4" s="630" t="s">
        <v>394</v>
      </c>
      <c r="J4" s="630"/>
      <c r="K4" s="629" t="s">
        <v>438</v>
      </c>
      <c r="L4" s="629"/>
      <c r="M4" s="629"/>
      <c r="N4" s="630" t="s">
        <v>439</v>
      </c>
      <c r="O4" s="630"/>
      <c r="P4" s="630"/>
      <c r="Q4" s="630" t="s">
        <v>440</v>
      </c>
      <c r="R4" s="211"/>
      <c r="S4" s="211"/>
      <c r="T4" s="211"/>
      <c r="U4" s="211"/>
      <c r="V4" s="211"/>
      <c r="W4" s="211"/>
      <c r="X4" s="211"/>
      <c r="Y4" s="211"/>
      <c r="Z4" s="211"/>
      <c r="AA4" s="211"/>
      <c r="AB4" s="211"/>
      <c r="AC4" s="211"/>
      <c r="AD4" s="211"/>
    </row>
    <row r="5" spans="1:30" customFormat="1" ht="30" customHeight="1" x14ac:dyDescent="0.25">
      <c r="A5" s="635"/>
      <c r="B5" s="635"/>
      <c r="C5" s="630"/>
      <c r="D5" s="630"/>
      <c r="E5" s="636"/>
      <c r="F5" s="630"/>
      <c r="G5" s="453" t="s">
        <v>441</v>
      </c>
      <c r="H5" s="453" t="s">
        <v>442</v>
      </c>
      <c r="I5" s="454" t="s">
        <v>362</v>
      </c>
      <c r="J5" s="454" t="s">
        <v>358</v>
      </c>
      <c r="K5" s="631" t="s">
        <v>443</v>
      </c>
      <c r="L5" s="631"/>
      <c r="M5" s="631"/>
      <c r="N5" s="630"/>
      <c r="O5" s="630"/>
      <c r="P5" s="630"/>
      <c r="Q5" s="630"/>
      <c r="R5" s="211"/>
      <c r="S5" s="211"/>
      <c r="T5" s="211"/>
      <c r="U5" s="211"/>
      <c r="V5" s="211"/>
      <c r="W5" s="211"/>
      <c r="X5" s="211"/>
      <c r="Y5" s="211"/>
      <c r="Z5" s="211"/>
      <c r="AA5" s="211"/>
      <c r="AB5" s="211"/>
      <c r="AC5" s="211"/>
      <c r="AD5" s="211"/>
    </row>
    <row r="6" spans="1:30" customFormat="1" x14ac:dyDescent="0.25">
      <c r="A6" s="630" t="s">
        <v>355</v>
      </c>
      <c r="B6" s="632" t="s">
        <v>444</v>
      </c>
      <c r="C6" s="633" t="s">
        <v>392</v>
      </c>
      <c r="D6" s="633" t="s">
        <v>396</v>
      </c>
      <c r="E6" s="634" t="s">
        <v>351</v>
      </c>
      <c r="F6" s="630"/>
      <c r="G6" s="455" t="s">
        <v>445</v>
      </c>
      <c r="H6" s="455" t="s">
        <v>446</v>
      </c>
      <c r="I6" s="456" t="s">
        <v>447</v>
      </c>
      <c r="J6" s="404" t="s">
        <v>359</v>
      </c>
      <c r="K6" s="457" t="s">
        <v>448</v>
      </c>
      <c r="L6" s="458" t="s">
        <v>449</v>
      </c>
      <c r="M6" s="459" t="s">
        <v>450</v>
      </c>
      <c r="N6" s="630" t="s">
        <v>451</v>
      </c>
      <c r="O6" s="630" t="s">
        <v>452</v>
      </c>
      <c r="P6" s="630" t="s">
        <v>453</v>
      </c>
      <c r="Q6" s="630"/>
      <c r="R6" s="211"/>
      <c r="S6" s="211"/>
      <c r="T6" s="211"/>
      <c r="U6" s="211"/>
      <c r="V6" s="211"/>
      <c r="W6" s="211"/>
      <c r="X6" s="211"/>
      <c r="Y6" s="211"/>
      <c r="Z6" s="211"/>
      <c r="AA6" s="211"/>
      <c r="AB6" s="211"/>
      <c r="AC6" s="211"/>
      <c r="AD6" s="211"/>
    </row>
    <row r="7" spans="1:30" customFormat="1" x14ac:dyDescent="0.25">
      <c r="A7" s="630"/>
      <c r="B7" s="632"/>
      <c r="C7" s="633"/>
      <c r="D7" s="633"/>
      <c r="E7" s="634"/>
      <c r="F7" s="630"/>
      <c r="G7" s="460" t="s">
        <v>454</v>
      </c>
      <c r="H7" s="460" t="s">
        <v>454</v>
      </c>
      <c r="I7" s="461" t="s">
        <v>455</v>
      </c>
      <c r="J7" s="461" t="s">
        <v>237</v>
      </c>
      <c r="K7" s="458" t="s">
        <v>214</v>
      </c>
      <c r="L7" s="458" t="s">
        <v>456</v>
      </c>
      <c r="M7" s="462" t="s">
        <v>457</v>
      </c>
      <c r="N7" s="630"/>
      <c r="O7" s="630"/>
      <c r="P7" s="630"/>
      <c r="Q7" s="630"/>
      <c r="R7" s="211"/>
      <c r="S7" s="211"/>
      <c r="T7" s="211"/>
      <c r="U7" s="211"/>
      <c r="V7" s="211"/>
      <c r="W7" s="211"/>
      <c r="X7" s="211"/>
      <c r="Y7" s="211"/>
      <c r="Z7" s="211"/>
      <c r="AA7" s="211"/>
      <c r="AB7" s="211"/>
      <c r="AC7" s="211"/>
      <c r="AD7" s="211"/>
    </row>
    <row r="8" spans="1:30" customFormat="1" ht="16.899999999999999" customHeight="1" x14ac:dyDescent="0.25">
      <c r="A8" s="628">
        <v>1</v>
      </c>
      <c r="B8" s="628"/>
      <c r="C8" s="531"/>
      <c r="D8" s="531"/>
      <c r="E8" s="215"/>
      <c r="F8" s="531"/>
      <c r="G8" s="531"/>
      <c r="H8" s="531"/>
      <c r="I8" s="215"/>
      <c r="J8" s="215"/>
      <c r="K8" s="216"/>
      <c r="L8" s="216"/>
      <c r="M8" s="216"/>
      <c r="N8" s="531"/>
      <c r="O8" s="531"/>
      <c r="P8" s="531"/>
      <c r="Q8" s="531"/>
      <c r="R8" s="211"/>
      <c r="S8" s="211"/>
      <c r="T8" s="211"/>
      <c r="U8" s="211"/>
      <c r="V8" s="211"/>
      <c r="W8" s="211"/>
      <c r="X8" s="211"/>
      <c r="Y8" s="211"/>
      <c r="Z8" s="211"/>
      <c r="AA8" s="211"/>
      <c r="AB8" s="211"/>
      <c r="AC8" s="211"/>
      <c r="AD8" s="211"/>
    </row>
    <row r="9" spans="1:30" customFormat="1" ht="16.899999999999999" customHeight="1" x14ac:dyDescent="0.25">
      <c r="A9" s="215"/>
      <c r="B9" s="217"/>
      <c r="C9" s="215"/>
      <c r="D9" s="215"/>
      <c r="E9" s="215"/>
      <c r="F9" s="531"/>
      <c r="G9" s="215"/>
      <c r="H9" s="215"/>
      <c r="I9" s="215"/>
      <c r="J9" s="215"/>
      <c r="K9" s="216"/>
      <c r="L9" s="216"/>
      <c r="M9" s="216"/>
      <c r="N9" s="531"/>
      <c r="O9" s="531"/>
      <c r="P9" s="531"/>
      <c r="Q9" s="531"/>
      <c r="R9" s="211"/>
      <c r="S9" s="211"/>
      <c r="T9" s="211"/>
      <c r="U9" s="211"/>
      <c r="V9" s="211"/>
      <c r="W9" s="211"/>
      <c r="X9" s="211"/>
      <c r="Y9" s="211"/>
      <c r="Z9" s="211"/>
      <c r="AA9" s="211"/>
      <c r="AB9" s="211"/>
      <c r="AC9" s="211"/>
      <c r="AD9" s="211"/>
    </row>
    <row r="10" spans="1:30" customFormat="1" ht="16.899999999999999" customHeight="1" x14ac:dyDescent="0.25">
      <c r="A10" s="628">
        <v>2</v>
      </c>
      <c r="B10" s="628"/>
      <c r="C10" s="531"/>
      <c r="D10" s="531"/>
      <c r="E10" s="215"/>
      <c r="F10" s="531"/>
      <c r="G10" s="531"/>
      <c r="H10" s="531"/>
      <c r="I10" s="215"/>
      <c r="J10" s="215"/>
      <c r="K10" s="216"/>
      <c r="L10" s="216"/>
      <c r="M10" s="216"/>
      <c r="N10" s="531"/>
      <c r="O10" s="531"/>
      <c r="P10" s="531"/>
      <c r="Q10" s="531"/>
      <c r="R10" s="211"/>
      <c r="S10" s="211"/>
      <c r="T10" s="211"/>
      <c r="U10" s="211"/>
      <c r="V10" s="211"/>
      <c r="W10" s="211"/>
      <c r="X10" s="211"/>
      <c r="Y10" s="211"/>
      <c r="Z10" s="211"/>
      <c r="AA10" s="211"/>
      <c r="AB10" s="211"/>
      <c r="AC10" s="211"/>
      <c r="AD10" s="211"/>
    </row>
    <row r="11" spans="1:30" customFormat="1" ht="16.899999999999999" customHeight="1" x14ac:dyDescent="0.25">
      <c r="A11" s="215"/>
      <c r="B11" s="217"/>
      <c r="C11" s="215"/>
      <c r="D11" s="215"/>
      <c r="E11" s="215"/>
      <c r="F11" s="531"/>
      <c r="G11" s="215"/>
      <c r="H11" s="215"/>
      <c r="I11" s="215"/>
      <c r="J11" s="215"/>
      <c r="K11" s="216"/>
      <c r="L11" s="216"/>
      <c r="M11" s="216"/>
      <c r="N11" s="531"/>
      <c r="O11" s="531"/>
      <c r="P11" s="531"/>
      <c r="Q11" s="531"/>
      <c r="R11" s="211"/>
      <c r="S11" s="211"/>
      <c r="T11" s="211"/>
      <c r="U11" s="211"/>
      <c r="V11" s="211"/>
      <c r="W11" s="211"/>
      <c r="X11" s="211"/>
      <c r="Y11" s="211"/>
      <c r="Z11" s="211"/>
      <c r="AA11" s="211"/>
      <c r="AB11" s="211"/>
      <c r="AC11" s="211"/>
      <c r="AD11" s="211"/>
    </row>
    <row r="12" spans="1:30" customFormat="1" ht="16.899999999999999" customHeight="1" x14ac:dyDescent="0.25">
      <c r="A12" s="628">
        <v>3</v>
      </c>
      <c r="B12" s="628"/>
      <c r="C12" s="531"/>
      <c r="D12" s="531"/>
      <c r="E12" s="215"/>
      <c r="F12" s="531"/>
      <c r="G12" s="531"/>
      <c r="H12" s="531"/>
      <c r="I12" s="215"/>
      <c r="J12" s="215"/>
      <c r="K12" s="216"/>
      <c r="L12" s="216"/>
      <c r="M12" s="216"/>
      <c r="N12" s="531"/>
      <c r="O12" s="531"/>
      <c r="P12" s="531"/>
      <c r="Q12" s="531"/>
      <c r="R12" s="211"/>
      <c r="S12" s="211"/>
      <c r="T12" s="211"/>
      <c r="U12" s="211"/>
      <c r="V12" s="211"/>
      <c r="W12" s="211"/>
      <c r="X12" s="211"/>
      <c r="Y12" s="211"/>
      <c r="Z12" s="211"/>
      <c r="AA12" s="211"/>
      <c r="AB12" s="211"/>
      <c r="AC12" s="211"/>
      <c r="AD12" s="211"/>
    </row>
    <row r="13" spans="1:30" customFormat="1" ht="16.899999999999999" customHeight="1" x14ac:dyDescent="0.25">
      <c r="A13" s="215"/>
      <c r="B13" s="217"/>
      <c r="C13" s="215"/>
      <c r="D13" s="215"/>
      <c r="E13" s="215"/>
      <c r="F13" s="531"/>
      <c r="G13" s="215"/>
      <c r="H13" s="215"/>
      <c r="I13" s="215"/>
      <c r="J13" s="215"/>
      <c r="K13" s="216"/>
      <c r="L13" s="216"/>
      <c r="M13" s="216"/>
      <c r="N13" s="531"/>
      <c r="O13" s="531"/>
      <c r="P13" s="531"/>
      <c r="Q13" s="531"/>
      <c r="R13" s="211"/>
      <c r="S13" s="211"/>
      <c r="T13" s="211"/>
      <c r="U13" s="211"/>
      <c r="V13" s="211"/>
      <c r="W13" s="211"/>
      <c r="X13" s="211"/>
      <c r="Y13" s="211"/>
      <c r="Z13" s="211"/>
      <c r="AA13" s="211"/>
      <c r="AB13" s="211"/>
      <c r="AC13" s="211"/>
      <c r="AD13" s="211"/>
    </row>
    <row r="14" spans="1:30" customFormat="1" ht="16.899999999999999" customHeight="1" x14ac:dyDescent="0.25">
      <c r="A14" s="628">
        <v>4</v>
      </c>
      <c r="B14" s="628"/>
      <c r="C14" s="531"/>
      <c r="D14" s="531"/>
      <c r="E14" s="215"/>
      <c r="F14" s="531"/>
      <c r="G14" s="531"/>
      <c r="H14" s="531"/>
      <c r="I14" s="215"/>
      <c r="J14" s="215"/>
      <c r="K14" s="216"/>
      <c r="L14" s="216"/>
      <c r="M14" s="216"/>
      <c r="N14" s="531"/>
      <c r="O14" s="531"/>
      <c r="P14" s="531"/>
      <c r="Q14" s="531"/>
      <c r="R14" s="211"/>
      <c r="S14" s="211"/>
      <c r="T14" s="211"/>
      <c r="U14" s="211"/>
      <c r="V14" s="211"/>
      <c r="W14" s="211"/>
      <c r="X14" s="211"/>
      <c r="Y14" s="211"/>
      <c r="Z14" s="211"/>
      <c r="AA14" s="211"/>
      <c r="AB14" s="211"/>
      <c r="AC14" s="211"/>
      <c r="AD14" s="211"/>
    </row>
    <row r="15" spans="1:30" customFormat="1" ht="16.899999999999999" customHeight="1" x14ac:dyDescent="0.25">
      <c r="A15" s="215"/>
      <c r="B15" s="217"/>
      <c r="C15" s="215"/>
      <c r="D15" s="215"/>
      <c r="E15" s="215"/>
      <c r="F15" s="531"/>
      <c r="G15" s="215"/>
      <c r="H15" s="215"/>
      <c r="I15" s="215"/>
      <c r="J15" s="215"/>
      <c r="K15" s="216"/>
      <c r="L15" s="216"/>
      <c r="M15" s="216"/>
      <c r="N15" s="531"/>
      <c r="O15" s="531"/>
      <c r="P15" s="531"/>
      <c r="Q15" s="531"/>
      <c r="R15" s="211"/>
      <c r="S15" s="211"/>
      <c r="T15" s="211"/>
      <c r="U15" s="211"/>
      <c r="V15" s="211"/>
      <c r="W15" s="211"/>
      <c r="X15" s="211"/>
      <c r="Y15" s="211"/>
      <c r="Z15" s="211"/>
      <c r="AA15" s="211"/>
      <c r="AB15" s="211"/>
      <c r="AC15" s="211"/>
      <c r="AD15" s="211"/>
    </row>
    <row r="16" spans="1:30" customFormat="1" ht="16.899999999999999" customHeight="1" x14ac:dyDescent="0.25">
      <c r="A16" s="628">
        <v>5</v>
      </c>
      <c r="B16" s="628"/>
      <c r="C16" s="531"/>
      <c r="D16" s="531"/>
      <c r="E16" s="215"/>
      <c r="F16" s="531"/>
      <c r="G16" s="531"/>
      <c r="H16" s="531"/>
      <c r="I16" s="215"/>
      <c r="J16" s="215"/>
      <c r="K16" s="216"/>
      <c r="L16" s="216"/>
      <c r="M16" s="216"/>
      <c r="N16" s="531"/>
      <c r="O16" s="531"/>
      <c r="P16" s="531"/>
      <c r="Q16" s="531"/>
      <c r="R16" s="211"/>
      <c r="S16" s="211"/>
      <c r="T16" s="211"/>
      <c r="U16" s="211"/>
      <c r="V16" s="211"/>
      <c r="W16" s="211"/>
      <c r="X16" s="211"/>
      <c r="Y16" s="211"/>
      <c r="Z16" s="211"/>
      <c r="AA16" s="211"/>
      <c r="AB16" s="211"/>
      <c r="AC16" s="211"/>
      <c r="AD16" s="211"/>
    </row>
    <row r="17" spans="1:30" customFormat="1" ht="16.899999999999999" customHeight="1" x14ac:dyDescent="0.25">
      <c r="A17" s="215"/>
      <c r="B17" s="217"/>
      <c r="C17" s="215"/>
      <c r="D17" s="215"/>
      <c r="E17" s="215"/>
      <c r="F17" s="531"/>
      <c r="G17" s="215"/>
      <c r="H17" s="215"/>
      <c r="I17" s="215"/>
      <c r="J17" s="215"/>
      <c r="K17" s="216"/>
      <c r="L17" s="216"/>
      <c r="M17" s="216"/>
      <c r="N17" s="531"/>
      <c r="O17" s="531"/>
      <c r="P17" s="531"/>
      <c r="Q17" s="531"/>
      <c r="R17" s="211"/>
      <c r="S17" s="211"/>
      <c r="T17" s="211"/>
      <c r="U17" s="211"/>
      <c r="V17" s="211"/>
      <c r="W17" s="211"/>
      <c r="X17" s="211"/>
      <c r="Y17" s="211"/>
      <c r="Z17" s="211"/>
      <c r="AA17" s="211"/>
      <c r="AB17" s="211"/>
      <c r="AC17" s="211"/>
      <c r="AD17" s="211"/>
    </row>
    <row r="18" spans="1:30" customFormat="1" ht="16.899999999999999" customHeight="1" x14ac:dyDescent="0.25">
      <c r="A18" s="628">
        <v>6</v>
      </c>
      <c r="B18" s="628"/>
      <c r="C18" s="531"/>
      <c r="D18" s="531"/>
      <c r="E18" s="215"/>
      <c r="F18" s="531"/>
      <c r="G18" s="531"/>
      <c r="H18" s="531"/>
      <c r="I18" s="215"/>
      <c r="J18" s="215"/>
      <c r="K18" s="216"/>
      <c r="L18" s="216"/>
      <c r="M18" s="216"/>
      <c r="N18" s="531"/>
      <c r="O18" s="531"/>
      <c r="P18" s="531"/>
      <c r="Q18" s="531"/>
      <c r="R18" s="211"/>
      <c r="S18" s="211"/>
      <c r="T18" s="211"/>
      <c r="U18" s="211"/>
      <c r="V18" s="211"/>
      <c r="W18" s="211"/>
      <c r="X18" s="211"/>
      <c r="Y18" s="211"/>
      <c r="Z18" s="211"/>
      <c r="AA18" s="211"/>
      <c r="AB18" s="211"/>
      <c r="AC18" s="211"/>
      <c r="AD18" s="211"/>
    </row>
    <row r="19" spans="1:30" customFormat="1" ht="16.899999999999999" customHeight="1" x14ac:dyDescent="0.25">
      <c r="A19" s="215"/>
      <c r="B19" s="217"/>
      <c r="C19" s="215"/>
      <c r="D19" s="215"/>
      <c r="E19" s="215"/>
      <c r="F19" s="531"/>
      <c r="G19" s="215"/>
      <c r="H19" s="215"/>
      <c r="I19" s="215"/>
      <c r="J19" s="215"/>
      <c r="K19" s="216"/>
      <c r="L19" s="216"/>
      <c r="M19" s="216"/>
      <c r="N19" s="531"/>
      <c r="O19" s="531"/>
      <c r="P19" s="531"/>
      <c r="Q19" s="531"/>
      <c r="R19" s="211"/>
      <c r="S19" s="211"/>
      <c r="T19" s="211"/>
      <c r="U19" s="211"/>
      <c r="V19" s="211"/>
      <c r="W19" s="211"/>
      <c r="X19" s="211"/>
      <c r="Y19" s="211"/>
      <c r="Z19" s="211"/>
      <c r="AA19" s="211"/>
      <c r="AB19" s="211"/>
      <c r="AC19" s="211"/>
      <c r="AD19" s="211"/>
    </row>
    <row r="20" spans="1:30" customFormat="1" ht="16.899999999999999" customHeight="1" x14ac:dyDescent="0.25">
      <c r="A20" s="628">
        <v>7</v>
      </c>
      <c r="B20" s="628"/>
      <c r="C20" s="531"/>
      <c r="D20" s="531"/>
      <c r="E20" s="215"/>
      <c r="F20" s="531"/>
      <c r="G20" s="531"/>
      <c r="H20" s="531"/>
      <c r="I20" s="215"/>
      <c r="J20" s="215"/>
      <c r="K20" s="216"/>
      <c r="L20" s="216"/>
      <c r="M20" s="216"/>
      <c r="N20" s="531"/>
      <c r="O20" s="531"/>
      <c r="P20" s="531"/>
      <c r="Q20" s="531"/>
      <c r="R20" s="211"/>
      <c r="S20" s="211"/>
      <c r="T20" s="211"/>
      <c r="U20" s="211"/>
      <c r="V20" s="211"/>
      <c r="W20" s="211"/>
      <c r="X20" s="211"/>
      <c r="Y20" s="211"/>
      <c r="Z20" s="211"/>
      <c r="AA20" s="211"/>
      <c r="AB20" s="211"/>
      <c r="AC20" s="211"/>
      <c r="AD20" s="211"/>
    </row>
    <row r="21" spans="1:30" customFormat="1" ht="16.899999999999999" customHeight="1" x14ac:dyDescent="0.25">
      <c r="A21" s="215"/>
      <c r="B21" s="217"/>
      <c r="C21" s="215"/>
      <c r="D21" s="215"/>
      <c r="E21" s="215"/>
      <c r="F21" s="531"/>
      <c r="G21" s="215"/>
      <c r="H21" s="215"/>
      <c r="I21" s="215"/>
      <c r="J21" s="215"/>
      <c r="K21" s="216"/>
      <c r="L21" s="216"/>
      <c r="M21" s="216"/>
      <c r="N21" s="531"/>
      <c r="O21" s="531"/>
      <c r="P21" s="531"/>
      <c r="Q21" s="531"/>
      <c r="R21" s="211"/>
      <c r="S21" s="211"/>
      <c r="T21" s="211"/>
      <c r="U21" s="211"/>
      <c r="V21" s="211"/>
      <c r="W21" s="211"/>
      <c r="X21" s="211"/>
      <c r="Y21" s="211"/>
      <c r="Z21" s="211"/>
      <c r="AA21" s="211"/>
      <c r="AB21" s="211"/>
      <c r="AC21" s="211"/>
      <c r="AD21" s="211"/>
    </row>
    <row r="22" spans="1:30" customFormat="1" ht="16.899999999999999" customHeight="1" x14ac:dyDescent="0.25">
      <c r="A22" s="628">
        <v>8</v>
      </c>
      <c r="B22" s="628"/>
      <c r="C22" s="531"/>
      <c r="D22" s="531"/>
      <c r="E22" s="215"/>
      <c r="F22" s="531"/>
      <c r="G22" s="531"/>
      <c r="H22" s="531"/>
      <c r="I22" s="215"/>
      <c r="J22" s="215"/>
      <c r="K22" s="216"/>
      <c r="L22" s="216"/>
      <c r="M22" s="216"/>
      <c r="N22" s="531"/>
      <c r="O22" s="531"/>
      <c r="P22" s="531"/>
      <c r="Q22" s="531"/>
      <c r="R22" s="211"/>
      <c r="S22" s="211"/>
      <c r="T22" s="211"/>
      <c r="U22" s="211"/>
      <c r="V22" s="211"/>
      <c r="W22" s="211"/>
      <c r="X22" s="211"/>
      <c r="Y22" s="211"/>
      <c r="Z22" s="211"/>
      <c r="AA22" s="211"/>
      <c r="AB22" s="211"/>
      <c r="AC22" s="211"/>
      <c r="AD22" s="211"/>
    </row>
    <row r="23" spans="1:30" customFormat="1" ht="16.899999999999999" customHeight="1" x14ac:dyDescent="0.25">
      <c r="A23" s="215"/>
      <c r="B23" s="217"/>
      <c r="C23" s="215"/>
      <c r="D23" s="215"/>
      <c r="E23" s="215"/>
      <c r="F23" s="531"/>
      <c r="G23" s="215"/>
      <c r="H23" s="215"/>
      <c r="I23" s="215"/>
      <c r="J23" s="215"/>
      <c r="K23" s="216"/>
      <c r="L23" s="216"/>
      <c r="M23" s="216"/>
      <c r="N23" s="531"/>
      <c r="O23" s="531"/>
      <c r="P23" s="531"/>
      <c r="Q23" s="531"/>
      <c r="R23" s="211"/>
      <c r="S23" s="211"/>
      <c r="T23" s="211"/>
      <c r="U23" s="211"/>
      <c r="V23" s="211"/>
      <c r="W23" s="211"/>
      <c r="X23" s="211"/>
      <c r="Y23" s="211"/>
      <c r="Z23" s="211"/>
      <c r="AA23" s="211"/>
      <c r="AB23" s="211"/>
      <c r="AC23" s="211"/>
      <c r="AD23" s="211"/>
    </row>
    <row r="24" spans="1:30" customFormat="1" ht="16.899999999999999" customHeight="1" x14ac:dyDescent="0.25">
      <c r="A24" s="628">
        <v>9</v>
      </c>
      <c r="B24" s="628"/>
      <c r="C24" s="531"/>
      <c r="D24" s="531"/>
      <c r="E24" s="215"/>
      <c r="F24" s="531"/>
      <c r="G24" s="531"/>
      <c r="H24" s="531"/>
      <c r="I24" s="215"/>
      <c r="J24" s="215"/>
      <c r="K24" s="216"/>
      <c r="L24" s="216"/>
      <c r="M24" s="216"/>
      <c r="N24" s="531"/>
      <c r="O24" s="531"/>
      <c r="P24" s="531"/>
      <c r="Q24" s="531"/>
      <c r="R24" s="211"/>
      <c r="S24" s="211"/>
      <c r="T24" s="211"/>
      <c r="U24" s="211"/>
      <c r="V24" s="211"/>
      <c r="W24" s="211"/>
      <c r="X24" s="211"/>
      <c r="Y24" s="211"/>
      <c r="Z24" s="211"/>
      <c r="AA24" s="211"/>
      <c r="AB24" s="211"/>
      <c r="AC24" s="211"/>
      <c r="AD24" s="211"/>
    </row>
    <row r="25" spans="1:30" customFormat="1" ht="16.899999999999999" customHeight="1" x14ac:dyDescent="0.25">
      <c r="A25" s="215"/>
      <c r="B25" s="217"/>
      <c r="C25" s="215"/>
      <c r="D25" s="215"/>
      <c r="E25" s="215"/>
      <c r="F25" s="531"/>
      <c r="G25" s="215"/>
      <c r="H25" s="215"/>
      <c r="I25" s="215"/>
      <c r="J25" s="215"/>
      <c r="K25" s="216"/>
      <c r="L25" s="216"/>
      <c r="M25" s="216"/>
      <c r="N25" s="531"/>
      <c r="O25" s="531"/>
      <c r="P25" s="531"/>
      <c r="Q25" s="531"/>
      <c r="R25" s="211"/>
      <c r="S25" s="211"/>
      <c r="T25" s="211"/>
      <c r="U25" s="211"/>
      <c r="V25" s="211"/>
      <c r="W25" s="211"/>
      <c r="X25" s="211"/>
      <c r="Y25" s="211"/>
      <c r="Z25" s="211"/>
      <c r="AA25" s="211"/>
      <c r="AB25" s="211"/>
      <c r="AC25" s="211"/>
      <c r="AD25" s="211"/>
    </row>
    <row r="26" spans="1:30" customFormat="1" ht="16.899999999999999" customHeight="1" x14ac:dyDescent="0.25">
      <c r="A26" s="628">
        <v>10</v>
      </c>
      <c r="B26" s="628"/>
      <c r="C26" s="531"/>
      <c r="D26" s="531"/>
      <c r="E26" s="218"/>
      <c r="F26" s="531"/>
      <c r="G26" s="531"/>
      <c r="H26" s="531"/>
      <c r="I26" s="218"/>
      <c r="J26" s="218"/>
      <c r="K26" s="219"/>
      <c r="L26" s="219"/>
      <c r="M26" s="219"/>
      <c r="N26" s="531"/>
      <c r="O26" s="531"/>
      <c r="P26" s="531"/>
      <c r="Q26" s="531"/>
      <c r="R26" s="211"/>
      <c r="S26" s="211"/>
      <c r="T26" s="211"/>
      <c r="U26" s="211"/>
      <c r="V26" s="211"/>
      <c r="W26" s="211"/>
      <c r="X26" s="211"/>
      <c r="Y26" s="211"/>
      <c r="Z26" s="211"/>
      <c r="AA26" s="211"/>
      <c r="AB26" s="211"/>
      <c r="AC26" s="211"/>
      <c r="AD26" s="211"/>
    </row>
    <row r="27" spans="1:30" customFormat="1" ht="16.899999999999999" customHeight="1" x14ac:dyDescent="0.25">
      <c r="A27" s="215"/>
      <c r="B27" s="217"/>
      <c r="C27" s="215"/>
      <c r="D27" s="215"/>
      <c r="E27" s="215"/>
      <c r="F27" s="531"/>
      <c r="G27" s="215"/>
      <c r="H27" s="215"/>
      <c r="I27" s="215"/>
      <c r="J27" s="215"/>
      <c r="K27" s="216"/>
      <c r="L27" s="216"/>
      <c r="M27" s="216"/>
      <c r="N27" s="531"/>
      <c r="O27" s="531"/>
      <c r="P27" s="531"/>
      <c r="Q27" s="531"/>
      <c r="R27" s="211"/>
      <c r="S27" s="211"/>
      <c r="T27" s="211"/>
      <c r="U27" s="211"/>
      <c r="V27" s="211"/>
      <c r="W27" s="211"/>
      <c r="X27" s="211"/>
      <c r="Y27" s="211"/>
      <c r="Z27" s="211"/>
      <c r="AA27" s="211"/>
      <c r="AB27" s="211"/>
      <c r="AC27" s="211"/>
      <c r="AD27" s="211"/>
    </row>
    <row r="28" spans="1:30" customFormat="1" ht="30" customHeight="1" x14ac:dyDescent="0.25">
      <c r="A28" s="214" t="s">
        <v>458</v>
      </c>
      <c r="B28" s="624">
        <f>G8+G10+G12+G14+G16+G18+G20+G22+G24+G26</f>
        <v>0</v>
      </c>
      <c r="C28" s="624"/>
      <c r="D28" s="625" t="s">
        <v>459</v>
      </c>
      <c r="E28" s="625"/>
      <c r="F28" s="220">
        <f>SUM(F8:F27)</f>
        <v>0</v>
      </c>
      <c r="G28" s="220">
        <f>G9+G11+G13+G15+G17+G19+G21+G23+G25+G27</f>
        <v>0</v>
      </c>
      <c r="H28" s="220">
        <f>H9+H11+H13+H15+H17+H19+H21+H23+H25+H27</f>
        <v>0</v>
      </c>
      <c r="I28" s="221" t="s">
        <v>460</v>
      </c>
      <c r="J28" s="222"/>
      <c r="K28" s="222" t="s">
        <v>461</v>
      </c>
      <c r="L28" s="222"/>
      <c r="M28" s="223" t="s">
        <v>459</v>
      </c>
      <c r="N28" s="220">
        <f>SUM(N8:N27)</f>
        <v>0</v>
      </c>
      <c r="O28" s="220">
        <f>SUM(O8:O27)</f>
        <v>0</v>
      </c>
      <c r="P28" s="220">
        <f>SUM(P8:P27)</f>
        <v>0</v>
      </c>
      <c r="Q28" s="220" t="s">
        <v>462</v>
      </c>
      <c r="R28" s="211"/>
      <c r="S28" s="211"/>
      <c r="T28" s="211"/>
      <c r="U28" s="211"/>
      <c r="V28" s="211"/>
      <c r="W28" s="211"/>
      <c r="X28" s="211"/>
      <c r="Y28" s="211"/>
      <c r="Z28" s="211"/>
      <c r="AA28" s="211"/>
      <c r="AB28" s="211"/>
      <c r="AC28" s="211"/>
      <c r="AD28" s="211"/>
    </row>
    <row r="29" spans="1:30" s="224" customFormat="1" ht="25.9" customHeight="1" x14ac:dyDescent="0.25">
      <c r="A29" s="626" t="s">
        <v>901</v>
      </c>
      <c r="B29" s="626"/>
      <c r="C29" s="626"/>
      <c r="D29" s="626"/>
      <c r="E29" s="626"/>
      <c r="F29" s="626"/>
      <c r="G29" s="626"/>
      <c r="H29" s="626"/>
      <c r="I29" s="626"/>
      <c r="J29" s="626"/>
      <c r="K29" s="626"/>
      <c r="L29" s="626"/>
      <c r="M29" s="626"/>
      <c r="N29" s="626"/>
      <c r="O29" s="626"/>
      <c r="P29" s="626"/>
      <c r="Q29" s="626"/>
    </row>
    <row r="30" spans="1:30" s="224" customFormat="1" ht="12.6" customHeight="1" x14ac:dyDescent="0.25">
      <c r="A30" s="627" t="s">
        <v>463</v>
      </c>
      <c r="B30" s="627"/>
      <c r="C30" s="627"/>
      <c r="D30" s="627"/>
      <c r="E30" s="627"/>
      <c r="F30" s="627"/>
      <c r="G30" s="627"/>
      <c r="H30" s="627"/>
      <c r="I30" s="627"/>
      <c r="J30" s="627"/>
      <c r="K30" s="627"/>
      <c r="L30" s="627"/>
      <c r="M30" s="627"/>
      <c r="N30" s="627"/>
      <c r="O30" s="627"/>
      <c r="P30" s="627"/>
      <c r="Q30" s="627"/>
    </row>
    <row r="31" spans="1:30" s="225" customFormat="1" ht="14.25" x14ac:dyDescent="0.25">
      <c r="A31" s="212" t="s">
        <v>464</v>
      </c>
      <c r="B31" s="212"/>
      <c r="D31" s="212" t="s">
        <v>465</v>
      </c>
      <c r="G31" s="212"/>
      <c r="H31" s="212"/>
      <c r="K31" s="212" t="s">
        <v>466</v>
      </c>
      <c r="L31" s="212"/>
      <c r="N31" s="212"/>
      <c r="O31" s="212"/>
      <c r="P31" s="212"/>
      <c r="Q31" s="212"/>
    </row>
    <row r="32" spans="1:30" s="224" customFormat="1" ht="14.25" x14ac:dyDescent="0.25">
      <c r="A32" s="212"/>
      <c r="B32" s="212"/>
      <c r="D32" s="212" t="s">
        <v>467</v>
      </c>
      <c r="G32" s="212"/>
      <c r="H32" s="212"/>
      <c r="I32" s="212"/>
      <c r="K32" s="212" t="s">
        <v>468</v>
      </c>
      <c r="L32" s="212"/>
      <c r="M32" s="212"/>
      <c r="N32" s="212"/>
      <c r="O32" s="212"/>
      <c r="P32" s="212"/>
      <c r="Q32" s="212"/>
    </row>
  </sheetData>
  <mergeCells count="102">
    <mergeCell ref="K4:M4"/>
    <mergeCell ref="N4:P5"/>
    <mergeCell ref="Q4:Q7"/>
    <mergeCell ref="K5:M5"/>
    <mergeCell ref="A6:A7"/>
    <mergeCell ref="B6:B7"/>
    <mergeCell ref="C6:C7"/>
    <mergeCell ref="D6:D7"/>
    <mergeCell ref="E6:E7"/>
    <mergeCell ref="N6:N7"/>
    <mergeCell ref="A4:B5"/>
    <mergeCell ref="C4:D5"/>
    <mergeCell ref="E4:E5"/>
    <mergeCell ref="F4:F7"/>
    <mergeCell ref="G4:H4"/>
    <mergeCell ref="I4:J4"/>
    <mergeCell ref="O6:O7"/>
    <mergeCell ref="P6:P7"/>
    <mergeCell ref="A8:B8"/>
    <mergeCell ref="C8:D8"/>
    <mergeCell ref="F8:F9"/>
    <mergeCell ref="G8:H8"/>
    <mergeCell ref="N8:N9"/>
    <mergeCell ref="O8:O9"/>
    <mergeCell ref="P8:P9"/>
    <mergeCell ref="Q8:Q9"/>
    <mergeCell ref="A10:B10"/>
    <mergeCell ref="C10:D10"/>
    <mergeCell ref="F10:F11"/>
    <mergeCell ref="G10:H10"/>
    <mergeCell ref="N10:N11"/>
    <mergeCell ref="O10:O11"/>
    <mergeCell ref="P10:P11"/>
    <mergeCell ref="Q10:Q11"/>
    <mergeCell ref="P12:P13"/>
    <mergeCell ref="Q12:Q13"/>
    <mergeCell ref="A14:B14"/>
    <mergeCell ref="C14:D14"/>
    <mergeCell ref="F14:F15"/>
    <mergeCell ref="G14:H14"/>
    <mergeCell ref="N14:N15"/>
    <mergeCell ref="O14:O15"/>
    <mergeCell ref="P14:P15"/>
    <mergeCell ref="Q14:Q15"/>
    <mergeCell ref="A12:B12"/>
    <mergeCell ref="C12:D12"/>
    <mergeCell ref="F12:F13"/>
    <mergeCell ref="G12:H12"/>
    <mergeCell ref="N12:N13"/>
    <mergeCell ref="O12:O13"/>
    <mergeCell ref="P16:P17"/>
    <mergeCell ref="Q16:Q17"/>
    <mergeCell ref="A18:B18"/>
    <mergeCell ref="C18:D18"/>
    <mergeCell ref="F18:F19"/>
    <mergeCell ref="G18:H18"/>
    <mergeCell ref="N18:N19"/>
    <mergeCell ref="O18:O19"/>
    <mergeCell ref="P18:P19"/>
    <mergeCell ref="Q18:Q19"/>
    <mergeCell ref="A16:B16"/>
    <mergeCell ref="C16:D16"/>
    <mergeCell ref="F16:F17"/>
    <mergeCell ref="G16:H16"/>
    <mergeCell ref="N16:N17"/>
    <mergeCell ref="O16:O17"/>
    <mergeCell ref="P20:P21"/>
    <mergeCell ref="Q20:Q21"/>
    <mergeCell ref="A22:B22"/>
    <mergeCell ref="C22:D22"/>
    <mergeCell ref="F22:F23"/>
    <mergeCell ref="G22:H22"/>
    <mergeCell ref="N22:N23"/>
    <mergeCell ref="O22:O23"/>
    <mergeCell ref="P22:P23"/>
    <mergeCell ref="Q22:Q23"/>
    <mergeCell ref="A20:B20"/>
    <mergeCell ref="C20:D20"/>
    <mergeCell ref="F20:F21"/>
    <mergeCell ref="G20:H20"/>
    <mergeCell ref="N20:N21"/>
    <mergeCell ref="O20:O21"/>
    <mergeCell ref="B28:C28"/>
    <mergeCell ref="D28:E28"/>
    <mergeCell ref="A29:Q29"/>
    <mergeCell ref="A30:Q30"/>
    <mergeCell ref="P24:P25"/>
    <mergeCell ref="Q24:Q25"/>
    <mergeCell ref="A26:B26"/>
    <mergeCell ref="C26:D26"/>
    <mergeCell ref="F26:F27"/>
    <mergeCell ref="G26:H26"/>
    <mergeCell ref="N26:N27"/>
    <mergeCell ref="O26:O27"/>
    <mergeCell ref="P26:P27"/>
    <mergeCell ref="Q26:Q27"/>
    <mergeCell ref="A24:B24"/>
    <mergeCell ref="C24:D24"/>
    <mergeCell ref="F24:F25"/>
    <mergeCell ref="G24:H24"/>
    <mergeCell ref="N24:N25"/>
    <mergeCell ref="O24:O25"/>
  </mergeCells>
  <phoneticPr fontId="6" type="noConversion"/>
  <pageMargins left="0.98425196850393704" right="0.19685039370078741" top="0.15748031496062992" bottom="0.15748031496062992" header="0.15748031496062992" footer="0.15748031496062992"/>
  <pageSetup paperSize="9" fitToWidth="0" fitToHeight="0" orientation="landscape" r:id="rId1"/>
  <headerFooter alignWithMargins="0">
    <oddFooter>&amp;L&amp;"標楷體,粗體"主管：&amp;C&amp;"標楷體,粗體"填表人：
填表人電話：&amp;R&amp;"標楷體,粗體"110.3.31版</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workbookViewId="0">
      <selection activeCell="L13" sqref="L13"/>
    </sheetView>
  </sheetViews>
  <sheetFormatPr defaultColWidth="8" defaultRowHeight="16.5" x14ac:dyDescent="0.25"/>
  <cols>
    <col min="1" max="1" width="7.25" style="211" customWidth="1"/>
    <col min="2" max="2" width="5.625" style="211" customWidth="1"/>
    <col min="3" max="4" width="5.875" style="211" customWidth="1"/>
    <col min="5" max="5" width="9.5" style="211" customWidth="1"/>
    <col min="6" max="6" width="7.25" style="211" customWidth="1"/>
    <col min="7" max="8" width="5.875" style="211" customWidth="1"/>
    <col min="9" max="9" width="7.75" style="211" customWidth="1"/>
    <col min="10" max="10" width="8.625" style="211" customWidth="1"/>
    <col min="11" max="11" width="6.75" style="211" customWidth="1"/>
    <col min="12" max="13" width="8.75" style="211" customWidth="1"/>
    <col min="14" max="16" width="7.25" style="211" customWidth="1"/>
    <col min="17" max="17" width="12.5" style="211" customWidth="1"/>
    <col min="18" max="18" width="8" style="211" customWidth="1"/>
    <col min="19" max="16384" width="8" style="211"/>
  </cols>
  <sheetData>
    <row r="1" spans="1:30" customFormat="1" x14ac:dyDescent="0.25">
      <c r="A1" s="210" t="s">
        <v>969</v>
      </c>
      <c r="B1" s="177"/>
      <c r="C1" s="177"/>
      <c r="D1" s="211"/>
      <c r="E1" s="177"/>
      <c r="F1" s="177"/>
      <c r="G1" s="177"/>
      <c r="H1" s="177"/>
      <c r="I1" s="210" t="s">
        <v>970</v>
      </c>
      <c r="J1" s="177"/>
      <c r="K1" s="177"/>
      <c r="L1" s="177"/>
      <c r="M1" s="177"/>
      <c r="N1" s="177"/>
      <c r="O1" s="211"/>
      <c r="P1" s="211"/>
      <c r="Q1" s="213" t="str">
        <f>清單!F1</f>
        <v>○○縣○○鄉農會信用部</v>
      </c>
      <c r="R1" s="211"/>
      <c r="S1" s="211"/>
      <c r="T1" s="211"/>
      <c r="U1" s="211"/>
      <c r="V1" s="211"/>
      <c r="W1" s="211"/>
      <c r="X1" s="211"/>
      <c r="Y1" s="211"/>
      <c r="Z1" s="211"/>
      <c r="AA1" s="211"/>
      <c r="AB1" s="211"/>
      <c r="AC1" s="211"/>
      <c r="AD1" s="211"/>
    </row>
    <row r="2" spans="1:30" customFormat="1" ht="15" customHeight="1" x14ac:dyDescent="0.25">
      <c r="A2" s="210" t="str">
        <f>CONCATENATE("1.本金於",YEAR(EDATE(清單!F2,-3))-1911,"年",MONTH(EDATE(清單!F2,-3)),"月",DAY(EDATE(清單!F2,-3)),"日到期（即逾期3個月以上）尚未償還之案件。")</f>
        <v>1.本金於109年12月31日到期（即逾期3個月以上）尚未償還之案件。</v>
      </c>
      <c r="B2" s="177"/>
      <c r="C2" s="177"/>
      <c r="D2" s="211"/>
      <c r="E2" s="177"/>
      <c r="F2" s="177"/>
      <c r="G2" s="177"/>
      <c r="H2" s="177"/>
      <c r="I2" s="177"/>
      <c r="J2" s="177"/>
      <c r="K2" s="177"/>
      <c r="L2" s="177"/>
      <c r="M2" s="177"/>
      <c r="N2" s="177"/>
      <c r="O2" s="211"/>
      <c r="P2" s="211"/>
      <c r="Q2" s="213"/>
      <c r="R2" s="211"/>
      <c r="S2" s="211"/>
      <c r="T2" s="211"/>
      <c r="U2" s="211"/>
      <c r="V2" s="211"/>
      <c r="W2" s="211"/>
      <c r="X2" s="211"/>
      <c r="Y2" s="211"/>
      <c r="Z2" s="211"/>
      <c r="AA2" s="211"/>
      <c r="AB2" s="211"/>
      <c r="AC2" s="211"/>
      <c r="AD2" s="211"/>
    </row>
    <row r="3" spans="1:30" customFormat="1" ht="15" customHeight="1" x14ac:dyDescent="0.25">
      <c r="A3" s="177" t="str">
        <f>CONCATENATE("2.分期償還放款或本金未到期，繳息訖日為",YEAR(EDATE(清單!F2,-7))-1911,"年",MONTH(EDATE(清單!F2,-7)),"月",DAY(EDATE(清單!F2,-7)),"日（即逾期6個月以上）尚未償還之案件。")</f>
        <v>2.分期償還放款或本金未到期，繳息訖日為109年8月31日（即逾期6個月以上）尚未償還之案件。</v>
      </c>
      <c r="B3" s="211"/>
      <c r="C3" s="177"/>
      <c r="D3" s="211"/>
      <c r="E3" s="177"/>
      <c r="F3" s="177"/>
      <c r="G3" s="177"/>
      <c r="H3" s="177"/>
      <c r="I3" s="177"/>
      <c r="J3" s="177"/>
      <c r="K3" s="177"/>
      <c r="L3" s="177"/>
      <c r="M3" s="177"/>
      <c r="N3" s="177"/>
      <c r="O3" s="211"/>
      <c r="P3" s="211"/>
      <c r="Q3" s="23" t="s">
        <v>104</v>
      </c>
      <c r="R3" s="177"/>
      <c r="S3" s="177"/>
      <c r="T3" s="177"/>
      <c r="U3" s="177"/>
      <c r="V3" s="177"/>
      <c r="W3" s="177"/>
      <c r="X3" s="177"/>
      <c r="Y3" s="177"/>
      <c r="Z3" s="177"/>
      <c r="AA3" s="177"/>
      <c r="AB3" s="177"/>
      <c r="AC3" s="177"/>
      <c r="AD3" s="177"/>
    </row>
    <row r="4" spans="1:30" customFormat="1" ht="16.5" customHeight="1" x14ac:dyDescent="0.25">
      <c r="A4" s="635" t="s">
        <v>585</v>
      </c>
      <c r="B4" s="635"/>
      <c r="C4" s="630" t="s">
        <v>435</v>
      </c>
      <c r="D4" s="630"/>
      <c r="E4" s="636" t="s">
        <v>436</v>
      </c>
      <c r="F4" s="630" t="s">
        <v>350</v>
      </c>
      <c r="G4" s="633" t="s">
        <v>437</v>
      </c>
      <c r="H4" s="633"/>
      <c r="I4" s="630" t="s">
        <v>394</v>
      </c>
      <c r="J4" s="630"/>
      <c r="K4" s="629" t="s">
        <v>438</v>
      </c>
      <c r="L4" s="629"/>
      <c r="M4" s="629"/>
      <c r="N4" s="630" t="s">
        <v>439</v>
      </c>
      <c r="O4" s="630"/>
      <c r="P4" s="630"/>
      <c r="Q4" s="630" t="s">
        <v>440</v>
      </c>
      <c r="R4" s="211"/>
      <c r="S4" s="211"/>
      <c r="T4" s="211"/>
      <c r="U4" s="211"/>
      <c r="V4" s="211"/>
      <c r="W4" s="211"/>
      <c r="X4" s="211"/>
      <c r="Y4" s="211"/>
      <c r="Z4" s="211"/>
      <c r="AA4" s="211"/>
      <c r="AB4" s="211"/>
      <c r="AC4" s="211"/>
      <c r="AD4" s="211"/>
    </row>
    <row r="5" spans="1:30" customFormat="1" x14ac:dyDescent="0.25">
      <c r="A5" s="635"/>
      <c r="B5" s="635"/>
      <c r="C5" s="630"/>
      <c r="D5" s="630"/>
      <c r="E5" s="636"/>
      <c r="F5" s="630"/>
      <c r="G5" s="453" t="s">
        <v>441</v>
      </c>
      <c r="H5" s="453" t="s">
        <v>442</v>
      </c>
      <c r="I5" s="454" t="s">
        <v>362</v>
      </c>
      <c r="J5" s="454" t="s">
        <v>358</v>
      </c>
      <c r="K5" s="631" t="s">
        <v>443</v>
      </c>
      <c r="L5" s="631"/>
      <c r="M5" s="631"/>
      <c r="N5" s="630"/>
      <c r="O5" s="630"/>
      <c r="P5" s="630"/>
      <c r="Q5" s="630"/>
      <c r="R5" s="211"/>
      <c r="S5" s="211"/>
      <c r="T5" s="211"/>
      <c r="U5" s="211"/>
      <c r="V5" s="211"/>
      <c r="W5" s="211"/>
      <c r="X5" s="211"/>
      <c r="Y5" s="211"/>
      <c r="Z5" s="211"/>
      <c r="AA5" s="211"/>
      <c r="AB5" s="211"/>
      <c r="AC5" s="211"/>
      <c r="AD5" s="211"/>
    </row>
    <row r="6" spans="1:30" customFormat="1" x14ac:dyDescent="0.25">
      <c r="A6" s="630" t="s">
        <v>355</v>
      </c>
      <c r="B6" s="632" t="s">
        <v>444</v>
      </c>
      <c r="C6" s="633" t="s">
        <v>392</v>
      </c>
      <c r="D6" s="633" t="s">
        <v>396</v>
      </c>
      <c r="E6" s="634" t="s">
        <v>351</v>
      </c>
      <c r="F6" s="630"/>
      <c r="G6" s="455" t="s">
        <v>445</v>
      </c>
      <c r="H6" s="455" t="s">
        <v>446</v>
      </c>
      <c r="I6" s="630" t="s">
        <v>469</v>
      </c>
      <c r="J6" s="636" t="s">
        <v>470</v>
      </c>
      <c r="K6" s="457" t="s">
        <v>448</v>
      </c>
      <c r="L6" s="458" t="s">
        <v>449</v>
      </c>
      <c r="M6" s="459" t="s">
        <v>450</v>
      </c>
      <c r="N6" s="630" t="s">
        <v>451</v>
      </c>
      <c r="O6" s="630" t="s">
        <v>452</v>
      </c>
      <c r="P6" s="630" t="s">
        <v>453</v>
      </c>
      <c r="Q6" s="630"/>
      <c r="R6" s="211"/>
      <c r="S6" s="211"/>
      <c r="T6" s="211"/>
      <c r="U6" s="211"/>
      <c r="V6" s="211"/>
      <c r="W6" s="211"/>
      <c r="X6" s="211"/>
      <c r="Y6" s="211"/>
      <c r="Z6" s="211"/>
      <c r="AA6" s="211"/>
      <c r="AB6" s="211"/>
      <c r="AC6" s="211"/>
      <c r="AD6" s="211"/>
    </row>
    <row r="7" spans="1:30" customFormat="1" x14ac:dyDescent="0.25">
      <c r="A7" s="630"/>
      <c r="B7" s="632"/>
      <c r="C7" s="633"/>
      <c r="D7" s="633"/>
      <c r="E7" s="634"/>
      <c r="F7" s="630"/>
      <c r="G7" s="460" t="s">
        <v>454</v>
      </c>
      <c r="H7" s="460" t="s">
        <v>454</v>
      </c>
      <c r="I7" s="630"/>
      <c r="J7" s="636"/>
      <c r="K7" s="458" t="s">
        <v>214</v>
      </c>
      <c r="L7" s="458" t="s">
        <v>456</v>
      </c>
      <c r="M7" s="462" t="s">
        <v>457</v>
      </c>
      <c r="N7" s="630"/>
      <c r="O7" s="630"/>
      <c r="P7" s="630"/>
      <c r="Q7" s="630"/>
      <c r="R7" s="211"/>
      <c r="S7" s="211"/>
      <c r="T7" s="211"/>
      <c r="U7" s="211"/>
      <c r="V7" s="211"/>
      <c r="W7" s="211"/>
      <c r="X7" s="211"/>
      <c r="Y7" s="211"/>
      <c r="Z7" s="211"/>
      <c r="AA7" s="211"/>
      <c r="AB7" s="211"/>
      <c r="AC7" s="211"/>
      <c r="AD7" s="211"/>
    </row>
    <row r="8" spans="1:30" customFormat="1" ht="16.899999999999999" customHeight="1" x14ac:dyDescent="0.25">
      <c r="A8" s="628">
        <v>1</v>
      </c>
      <c r="B8" s="628"/>
      <c r="C8" s="531"/>
      <c r="D8" s="531"/>
      <c r="E8" s="215"/>
      <c r="F8" s="531"/>
      <c r="G8" s="531"/>
      <c r="H8" s="531"/>
      <c r="I8" s="215"/>
      <c r="J8" s="215"/>
      <c r="K8" s="216"/>
      <c r="L8" s="216"/>
      <c r="M8" s="216"/>
      <c r="N8" s="531"/>
      <c r="O8" s="531"/>
      <c r="P8" s="531"/>
      <c r="Q8" s="531"/>
      <c r="R8" s="211"/>
      <c r="S8" s="211"/>
      <c r="T8" s="211"/>
      <c r="U8" s="211"/>
      <c r="V8" s="211"/>
      <c r="W8" s="211"/>
      <c r="X8" s="211"/>
      <c r="Y8" s="211"/>
      <c r="Z8" s="211"/>
      <c r="AA8" s="211"/>
      <c r="AB8" s="211"/>
      <c r="AC8" s="211"/>
      <c r="AD8" s="211"/>
    </row>
    <row r="9" spans="1:30" customFormat="1" ht="16.899999999999999" customHeight="1" x14ac:dyDescent="0.25">
      <c r="A9" s="215"/>
      <c r="B9" s="217"/>
      <c r="C9" s="215"/>
      <c r="D9" s="215"/>
      <c r="E9" s="215"/>
      <c r="F9" s="531"/>
      <c r="G9" s="215"/>
      <c r="H9" s="215"/>
      <c r="I9" s="215"/>
      <c r="J9" s="215"/>
      <c r="K9" s="216"/>
      <c r="L9" s="216"/>
      <c r="M9" s="216"/>
      <c r="N9" s="531"/>
      <c r="O9" s="531"/>
      <c r="P9" s="531"/>
      <c r="Q9" s="531"/>
      <c r="R9" s="211"/>
      <c r="S9" s="211"/>
      <c r="T9" s="211"/>
      <c r="U9" s="211"/>
      <c r="V9" s="211"/>
      <c r="W9" s="211"/>
      <c r="X9" s="211"/>
      <c r="Y9" s="211"/>
      <c r="Z9" s="211"/>
      <c r="AA9" s="211"/>
      <c r="AB9" s="211"/>
      <c r="AC9" s="211"/>
      <c r="AD9" s="211"/>
    </row>
    <row r="10" spans="1:30" customFormat="1" ht="16.899999999999999" customHeight="1" x14ac:dyDescent="0.25">
      <c r="A10" s="628">
        <v>2</v>
      </c>
      <c r="B10" s="628"/>
      <c r="C10" s="531"/>
      <c r="D10" s="531"/>
      <c r="E10" s="215"/>
      <c r="F10" s="531"/>
      <c r="G10" s="531"/>
      <c r="H10" s="531"/>
      <c r="I10" s="215"/>
      <c r="J10" s="215"/>
      <c r="K10" s="216"/>
      <c r="L10" s="216"/>
      <c r="M10" s="216"/>
      <c r="N10" s="531"/>
      <c r="O10" s="531"/>
      <c r="P10" s="531"/>
      <c r="Q10" s="531"/>
      <c r="R10" s="211"/>
      <c r="S10" s="211"/>
      <c r="T10" s="211"/>
      <c r="U10" s="211"/>
      <c r="V10" s="211"/>
      <c r="W10" s="211"/>
      <c r="X10" s="211"/>
      <c r="Y10" s="211"/>
      <c r="Z10" s="211"/>
      <c r="AA10" s="211"/>
      <c r="AB10" s="211"/>
      <c r="AC10" s="211"/>
      <c r="AD10" s="211"/>
    </row>
    <row r="11" spans="1:30" customFormat="1" ht="16.899999999999999" customHeight="1" x14ac:dyDescent="0.25">
      <c r="A11" s="215"/>
      <c r="B11" s="217"/>
      <c r="C11" s="215"/>
      <c r="D11" s="215"/>
      <c r="E11" s="215"/>
      <c r="F11" s="531"/>
      <c r="G11" s="215"/>
      <c r="H11" s="215"/>
      <c r="I11" s="215"/>
      <c r="J11" s="215"/>
      <c r="K11" s="216"/>
      <c r="L11" s="216"/>
      <c r="M11" s="216"/>
      <c r="N11" s="531"/>
      <c r="O11" s="531"/>
      <c r="P11" s="531"/>
      <c r="Q11" s="531"/>
      <c r="R11" s="211"/>
      <c r="S11" s="211"/>
      <c r="T11" s="211"/>
      <c r="U11" s="211"/>
      <c r="V11" s="211"/>
      <c r="W11" s="211"/>
      <c r="X11" s="211"/>
      <c r="Y11" s="211"/>
      <c r="Z11" s="211"/>
      <c r="AA11" s="211"/>
      <c r="AB11" s="211"/>
      <c r="AC11" s="211"/>
      <c r="AD11" s="211"/>
    </row>
    <row r="12" spans="1:30" customFormat="1" ht="16.899999999999999" customHeight="1" x14ac:dyDescent="0.25">
      <c r="A12" s="628">
        <v>3</v>
      </c>
      <c r="B12" s="628"/>
      <c r="C12" s="531"/>
      <c r="D12" s="531"/>
      <c r="E12" s="215"/>
      <c r="F12" s="531"/>
      <c r="G12" s="531"/>
      <c r="H12" s="531"/>
      <c r="I12" s="215"/>
      <c r="J12" s="215"/>
      <c r="K12" s="216"/>
      <c r="L12" s="216"/>
      <c r="M12" s="216"/>
      <c r="N12" s="531"/>
      <c r="O12" s="531"/>
      <c r="P12" s="531"/>
      <c r="Q12" s="531"/>
      <c r="R12" s="211"/>
      <c r="S12" s="211"/>
      <c r="T12" s="211"/>
      <c r="U12" s="211"/>
      <c r="V12" s="211"/>
      <c r="W12" s="211"/>
      <c r="X12" s="211"/>
      <c r="Y12" s="211"/>
      <c r="Z12" s="211"/>
      <c r="AA12" s="211"/>
      <c r="AB12" s="211"/>
      <c r="AC12" s="211"/>
      <c r="AD12" s="211"/>
    </row>
    <row r="13" spans="1:30" customFormat="1" ht="16.899999999999999" customHeight="1" x14ac:dyDescent="0.25">
      <c r="A13" s="215"/>
      <c r="B13" s="217"/>
      <c r="C13" s="215"/>
      <c r="D13" s="215"/>
      <c r="E13" s="215"/>
      <c r="F13" s="531"/>
      <c r="G13" s="215"/>
      <c r="H13" s="215"/>
      <c r="I13" s="215"/>
      <c r="J13" s="215"/>
      <c r="K13" s="216"/>
      <c r="L13" s="216"/>
      <c r="M13" s="216"/>
      <c r="N13" s="531"/>
      <c r="O13" s="531"/>
      <c r="P13" s="531"/>
      <c r="Q13" s="531"/>
      <c r="R13" s="211"/>
      <c r="S13" s="211"/>
      <c r="T13" s="211"/>
      <c r="U13" s="211"/>
      <c r="V13" s="211"/>
      <c r="W13" s="211"/>
      <c r="X13" s="211"/>
      <c r="Y13" s="211"/>
      <c r="Z13" s="211"/>
      <c r="AA13" s="211"/>
      <c r="AB13" s="211"/>
      <c r="AC13" s="211"/>
      <c r="AD13" s="211"/>
    </row>
    <row r="14" spans="1:30" customFormat="1" ht="16.899999999999999" customHeight="1" x14ac:dyDescent="0.25">
      <c r="A14" s="628">
        <v>4</v>
      </c>
      <c r="B14" s="628"/>
      <c r="C14" s="531"/>
      <c r="D14" s="531"/>
      <c r="E14" s="215"/>
      <c r="F14" s="531"/>
      <c r="G14" s="531"/>
      <c r="H14" s="531"/>
      <c r="I14" s="215"/>
      <c r="J14" s="215"/>
      <c r="K14" s="216"/>
      <c r="L14" s="216"/>
      <c r="M14" s="216"/>
      <c r="N14" s="531"/>
      <c r="O14" s="531"/>
      <c r="P14" s="531"/>
      <c r="Q14" s="531"/>
      <c r="R14" s="211"/>
      <c r="S14" s="211"/>
      <c r="T14" s="211"/>
      <c r="U14" s="211"/>
      <c r="V14" s="211"/>
      <c r="W14" s="211"/>
      <c r="X14" s="211"/>
      <c r="Y14" s="211"/>
      <c r="Z14" s="211"/>
      <c r="AA14" s="211"/>
      <c r="AB14" s="211"/>
      <c r="AC14" s="211"/>
      <c r="AD14" s="211"/>
    </row>
    <row r="15" spans="1:30" customFormat="1" ht="16.899999999999999" customHeight="1" x14ac:dyDescent="0.25">
      <c r="A15" s="215"/>
      <c r="B15" s="217"/>
      <c r="C15" s="215"/>
      <c r="D15" s="215"/>
      <c r="E15" s="215"/>
      <c r="F15" s="531"/>
      <c r="G15" s="215"/>
      <c r="H15" s="215"/>
      <c r="I15" s="215"/>
      <c r="J15" s="215"/>
      <c r="K15" s="216"/>
      <c r="L15" s="216"/>
      <c r="M15" s="216"/>
      <c r="N15" s="531"/>
      <c r="O15" s="531"/>
      <c r="P15" s="531"/>
      <c r="Q15" s="531"/>
      <c r="R15" s="211"/>
      <c r="S15" s="211"/>
      <c r="T15" s="211"/>
      <c r="U15" s="211"/>
      <c r="V15" s="211"/>
      <c r="W15" s="211"/>
      <c r="X15" s="211"/>
      <c r="Y15" s="211"/>
      <c r="Z15" s="211"/>
      <c r="AA15" s="211"/>
      <c r="AB15" s="211"/>
      <c r="AC15" s="211"/>
      <c r="AD15" s="211"/>
    </row>
    <row r="16" spans="1:30" customFormat="1" ht="16.899999999999999" customHeight="1" x14ac:dyDescent="0.25">
      <c r="A16" s="628">
        <v>5</v>
      </c>
      <c r="B16" s="628"/>
      <c r="C16" s="531"/>
      <c r="D16" s="531"/>
      <c r="E16" s="215"/>
      <c r="F16" s="531"/>
      <c r="G16" s="531"/>
      <c r="H16" s="531"/>
      <c r="I16" s="215"/>
      <c r="J16" s="215"/>
      <c r="K16" s="216"/>
      <c r="L16" s="216"/>
      <c r="M16" s="216"/>
      <c r="N16" s="531"/>
      <c r="O16" s="531"/>
      <c r="P16" s="531"/>
      <c r="Q16" s="531"/>
      <c r="R16" s="211"/>
      <c r="S16" s="211"/>
      <c r="T16" s="211"/>
      <c r="U16" s="211"/>
      <c r="V16" s="211"/>
      <c r="W16" s="211"/>
      <c r="X16" s="211"/>
      <c r="Y16" s="211"/>
      <c r="Z16" s="211"/>
      <c r="AA16" s="211"/>
      <c r="AB16" s="211"/>
      <c r="AC16" s="211"/>
      <c r="AD16" s="211"/>
    </row>
    <row r="17" spans="1:30" customFormat="1" ht="16.899999999999999" customHeight="1" x14ac:dyDescent="0.25">
      <c r="A17" s="215"/>
      <c r="B17" s="217"/>
      <c r="C17" s="215"/>
      <c r="D17" s="215"/>
      <c r="E17" s="215"/>
      <c r="F17" s="531"/>
      <c r="G17" s="215"/>
      <c r="H17" s="215"/>
      <c r="I17" s="215"/>
      <c r="J17" s="215"/>
      <c r="K17" s="216"/>
      <c r="L17" s="216"/>
      <c r="M17" s="216"/>
      <c r="N17" s="531"/>
      <c r="O17" s="531"/>
      <c r="P17" s="531"/>
      <c r="Q17" s="531"/>
      <c r="R17" s="211"/>
      <c r="S17" s="211"/>
      <c r="T17" s="211"/>
      <c r="U17" s="211"/>
      <c r="V17" s="211"/>
      <c r="W17" s="211"/>
      <c r="X17" s="211"/>
      <c r="Y17" s="211"/>
      <c r="Z17" s="211"/>
      <c r="AA17" s="211"/>
      <c r="AB17" s="211"/>
      <c r="AC17" s="211"/>
      <c r="AD17" s="211"/>
    </row>
    <row r="18" spans="1:30" customFormat="1" ht="16.899999999999999" customHeight="1" x14ac:dyDescent="0.25">
      <c r="A18" s="628">
        <v>6</v>
      </c>
      <c r="B18" s="628"/>
      <c r="C18" s="531"/>
      <c r="D18" s="531"/>
      <c r="E18" s="215"/>
      <c r="F18" s="531"/>
      <c r="G18" s="531"/>
      <c r="H18" s="531"/>
      <c r="I18" s="215"/>
      <c r="J18" s="215"/>
      <c r="K18" s="216"/>
      <c r="L18" s="216"/>
      <c r="M18" s="216"/>
      <c r="N18" s="531"/>
      <c r="O18" s="531"/>
      <c r="P18" s="531"/>
      <c r="Q18" s="531"/>
      <c r="R18" s="211"/>
      <c r="S18" s="211"/>
      <c r="T18" s="211"/>
      <c r="U18" s="211"/>
      <c r="V18" s="211"/>
      <c r="W18" s="211"/>
      <c r="X18" s="211"/>
      <c r="Y18" s="211"/>
      <c r="Z18" s="211"/>
      <c r="AA18" s="211"/>
      <c r="AB18" s="211"/>
      <c r="AC18" s="211"/>
      <c r="AD18" s="211"/>
    </row>
    <row r="19" spans="1:30" customFormat="1" ht="16.899999999999999" customHeight="1" x14ac:dyDescent="0.25">
      <c r="A19" s="215"/>
      <c r="B19" s="217"/>
      <c r="C19" s="215"/>
      <c r="D19" s="215"/>
      <c r="E19" s="215"/>
      <c r="F19" s="531"/>
      <c r="G19" s="215"/>
      <c r="H19" s="215"/>
      <c r="I19" s="215"/>
      <c r="J19" s="215"/>
      <c r="K19" s="216"/>
      <c r="L19" s="216"/>
      <c r="M19" s="216"/>
      <c r="N19" s="531"/>
      <c r="O19" s="531"/>
      <c r="P19" s="531"/>
      <c r="Q19" s="531"/>
      <c r="R19" s="211"/>
      <c r="S19" s="211"/>
      <c r="T19" s="211"/>
      <c r="U19" s="211"/>
      <c r="V19" s="211"/>
      <c r="W19" s="211"/>
      <c r="X19" s="211"/>
      <c r="Y19" s="211"/>
      <c r="Z19" s="211"/>
      <c r="AA19" s="211"/>
      <c r="AB19" s="211"/>
      <c r="AC19" s="211"/>
      <c r="AD19" s="211"/>
    </row>
    <row r="20" spans="1:30" customFormat="1" ht="16.899999999999999" customHeight="1" x14ac:dyDescent="0.25">
      <c r="A20" s="628">
        <v>7</v>
      </c>
      <c r="B20" s="628"/>
      <c r="C20" s="531"/>
      <c r="D20" s="531"/>
      <c r="E20" s="215"/>
      <c r="F20" s="531"/>
      <c r="G20" s="531"/>
      <c r="H20" s="531"/>
      <c r="I20" s="215"/>
      <c r="J20" s="215"/>
      <c r="K20" s="216"/>
      <c r="L20" s="216"/>
      <c r="M20" s="216"/>
      <c r="N20" s="531"/>
      <c r="O20" s="531"/>
      <c r="P20" s="531"/>
      <c r="Q20" s="531"/>
      <c r="R20" s="211"/>
      <c r="S20" s="211"/>
      <c r="T20" s="211"/>
      <c r="U20" s="211"/>
      <c r="V20" s="211"/>
      <c r="W20" s="211"/>
      <c r="X20" s="211"/>
      <c r="Y20" s="211"/>
      <c r="Z20" s="211"/>
      <c r="AA20" s="211"/>
      <c r="AB20" s="211"/>
      <c r="AC20" s="211"/>
      <c r="AD20" s="211"/>
    </row>
    <row r="21" spans="1:30" customFormat="1" ht="16.899999999999999" customHeight="1" x14ac:dyDescent="0.25">
      <c r="A21" s="215"/>
      <c r="B21" s="217"/>
      <c r="C21" s="215"/>
      <c r="D21" s="215"/>
      <c r="E21" s="215"/>
      <c r="F21" s="531"/>
      <c r="G21" s="215"/>
      <c r="H21" s="215"/>
      <c r="I21" s="215"/>
      <c r="J21" s="215"/>
      <c r="K21" s="216"/>
      <c r="L21" s="216"/>
      <c r="M21" s="216"/>
      <c r="N21" s="531"/>
      <c r="O21" s="531"/>
      <c r="P21" s="531"/>
      <c r="Q21" s="531"/>
      <c r="R21" s="211"/>
      <c r="S21" s="211"/>
      <c r="T21" s="211"/>
      <c r="U21" s="211"/>
      <c r="V21" s="211"/>
      <c r="W21" s="211"/>
      <c r="X21" s="211"/>
      <c r="Y21" s="211"/>
      <c r="Z21" s="211"/>
      <c r="AA21" s="211"/>
      <c r="AB21" s="211"/>
      <c r="AC21" s="211"/>
      <c r="AD21" s="211"/>
    </row>
    <row r="22" spans="1:30" customFormat="1" ht="16.899999999999999" customHeight="1" x14ac:dyDescent="0.25">
      <c r="A22" s="628">
        <v>8</v>
      </c>
      <c r="B22" s="628"/>
      <c r="C22" s="531"/>
      <c r="D22" s="531"/>
      <c r="E22" s="215"/>
      <c r="F22" s="531"/>
      <c r="G22" s="531"/>
      <c r="H22" s="531"/>
      <c r="I22" s="215"/>
      <c r="J22" s="215"/>
      <c r="K22" s="216"/>
      <c r="L22" s="216"/>
      <c r="M22" s="216"/>
      <c r="N22" s="531"/>
      <c r="O22" s="531"/>
      <c r="P22" s="531"/>
      <c r="Q22" s="531"/>
      <c r="R22" s="211"/>
      <c r="S22" s="211"/>
      <c r="T22" s="211"/>
      <c r="U22" s="211"/>
      <c r="V22" s="211"/>
      <c r="W22" s="211"/>
      <c r="X22" s="211"/>
      <c r="Y22" s="211"/>
      <c r="Z22" s="211"/>
      <c r="AA22" s="211"/>
      <c r="AB22" s="211"/>
      <c r="AC22" s="211"/>
      <c r="AD22" s="211"/>
    </row>
    <row r="23" spans="1:30" customFormat="1" x14ac:dyDescent="0.25">
      <c r="A23" s="215"/>
      <c r="B23" s="217"/>
      <c r="C23" s="215"/>
      <c r="D23" s="215"/>
      <c r="E23" s="215"/>
      <c r="F23" s="531"/>
      <c r="G23" s="215"/>
      <c r="H23" s="215"/>
      <c r="I23" s="215"/>
      <c r="J23" s="215"/>
      <c r="K23" s="216"/>
      <c r="L23" s="216"/>
      <c r="M23" s="216"/>
      <c r="N23" s="531"/>
      <c r="O23" s="531"/>
      <c r="P23" s="531"/>
      <c r="Q23" s="531"/>
      <c r="R23" s="211"/>
      <c r="S23" s="211"/>
      <c r="T23" s="211"/>
      <c r="U23" s="211"/>
      <c r="V23" s="211"/>
      <c r="W23" s="211"/>
      <c r="X23" s="211"/>
      <c r="Y23" s="211"/>
      <c r="Z23" s="211"/>
      <c r="AA23" s="211"/>
      <c r="AB23" s="211"/>
      <c r="AC23" s="211"/>
      <c r="AD23" s="211"/>
    </row>
    <row r="24" spans="1:30" customFormat="1" ht="16.899999999999999" customHeight="1" x14ac:dyDescent="0.25">
      <c r="A24" s="628">
        <v>9</v>
      </c>
      <c r="B24" s="628"/>
      <c r="C24" s="531"/>
      <c r="D24" s="531"/>
      <c r="E24" s="215"/>
      <c r="F24" s="531"/>
      <c r="G24" s="531"/>
      <c r="H24" s="531"/>
      <c r="I24" s="215"/>
      <c r="J24" s="215"/>
      <c r="K24" s="216"/>
      <c r="L24" s="216"/>
      <c r="M24" s="216"/>
      <c r="N24" s="531"/>
      <c r="O24" s="531"/>
      <c r="P24" s="531"/>
      <c r="Q24" s="531"/>
      <c r="R24" s="211"/>
      <c r="S24" s="211"/>
      <c r="T24" s="211"/>
      <c r="U24" s="211"/>
      <c r="V24" s="211"/>
      <c r="W24" s="211"/>
      <c r="X24" s="211"/>
      <c r="Y24" s="211"/>
      <c r="Z24" s="211"/>
      <c r="AA24" s="211"/>
      <c r="AB24" s="211"/>
      <c r="AC24" s="211"/>
      <c r="AD24" s="211"/>
    </row>
    <row r="25" spans="1:30" customFormat="1" ht="16.899999999999999" customHeight="1" x14ac:dyDescent="0.25">
      <c r="A25" s="215"/>
      <c r="B25" s="217"/>
      <c r="C25" s="215"/>
      <c r="D25" s="215"/>
      <c r="E25" s="215"/>
      <c r="F25" s="531"/>
      <c r="G25" s="215"/>
      <c r="H25" s="215"/>
      <c r="I25" s="215"/>
      <c r="J25" s="215"/>
      <c r="K25" s="216"/>
      <c r="L25" s="216"/>
      <c r="M25" s="216"/>
      <c r="N25" s="531"/>
      <c r="O25" s="531"/>
      <c r="P25" s="531"/>
      <c r="Q25" s="531"/>
      <c r="R25" s="211"/>
      <c r="S25" s="211"/>
      <c r="T25" s="211"/>
      <c r="U25" s="211"/>
      <c r="V25" s="211"/>
      <c r="W25" s="211"/>
      <c r="X25" s="211"/>
      <c r="Y25" s="211"/>
      <c r="Z25" s="211"/>
      <c r="AA25" s="211"/>
      <c r="AB25" s="211"/>
      <c r="AC25" s="211"/>
      <c r="AD25" s="211"/>
    </row>
    <row r="26" spans="1:30" customFormat="1" ht="16.899999999999999" customHeight="1" x14ac:dyDescent="0.25">
      <c r="A26" s="628">
        <v>10</v>
      </c>
      <c r="B26" s="628"/>
      <c r="C26" s="531"/>
      <c r="D26" s="531"/>
      <c r="E26" s="218"/>
      <c r="F26" s="531"/>
      <c r="G26" s="531"/>
      <c r="H26" s="531"/>
      <c r="I26" s="218"/>
      <c r="J26" s="218"/>
      <c r="K26" s="219"/>
      <c r="L26" s="219"/>
      <c r="M26" s="219"/>
      <c r="N26" s="531"/>
      <c r="O26" s="531"/>
      <c r="P26" s="531"/>
      <c r="Q26" s="531"/>
      <c r="R26" s="211"/>
      <c r="S26" s="211"/>
      <c r="T26" s="211"/>
      <c r="U26" s="211"/>
      <c r="V26" s="211"/>
      <c r="W26" s="211"/>
      <c r="X26" s="211"/>
      <c r="Y26" s="211"/>
      <c r="Z26" s="211"/>
      <c r="AA26" s="211"/>
      <c r="AB26" s="211"/>
      <c r="AC26" s="211"/>
      <c r="AD26" s="211"/>
    </row>
    <row r="27" spans="1:30" customFormat="1" ht="16.899999999999999" customHeight="1" x14ac:dyDescent="0.25">
      <c r="A27" s="215"/>
      <c r="B27" s="217"/>
      <c r="C27" s="215"/>
      <c r="D27" s="215"/>
      <c r="E27" s="215"/>
      <c r="F27" s="531"/>
      <c r="G27" s="215"/>
      <c r="H27" s="215"/>
      <c r="I27" s="215"/>
      <c r="J27" s="215"/>
      <c r="K27" s="216"/>
      <c r="L27" s="216"/>
      <c r="M27" s="216"/>
      <c r="N27" s="531"/>
      <c r="O27" s="531"/>
      <c r="P27" s="531"/>
      <c r="Q27" s="531"/>
      <c r="R27" s="211"/>
      <c r="S27" s="211"/>
      <c r="T27" s="211"/>
      <c r="U27" s="211"/>
      <c r="V27" s="211"/>
      <c r="W27" s="211"/>
      <c r="X27" s="211"/>
      <c r="Y27" s="211"/>
      <c r="Z27" s="211"/>
      <c r="AA27" s="211"/>
      <c r="AB27" s="211"/>
      <c r="AC27" s="211"/>
      <c r="AD27" s="211"/>
    </row>
    <row r="28" spans="1:30" customFormat="1" ht="28.5" x14ac:dyDescent="0.25">
      <c r="A28" s="214" t="s">
        <v>458</v>
      </c>
      <c r="B28" s="624">
        <f>G8+G10+G12+G14+G16+G18+G20+G22+G24+G26</f>
        <v>0</v>
      </c>
      <c r="C28" s="624"/>
      <c r="D28" s="625" t="s">
        <v>459</v>
      </c>
      <c r="E28" s="625"/>
      <c r="F28" s="220">
        <f>SUM(F8:F27)</f>
        <v>0</v>
      </c>
      <c r="G28" s="220">
        <f>G9+G11+G13+G15+G17+G19+G21+G23+G25+G27</f>
        <v>0</v>
      </c>
      <c r="H28" s="220">
        <f>H9+H11+H13+H15+H17+H19+H21+H23+H25+H27</f>
        <v>0</v>
      </c>
      <c r="I28" s="221" t="s">
        <v>460</v>
      </c>
      <c r="J28" s="222"/>
      <c r="K28" s="226" t="s">
        <v>461</v>
      </c>
      <c r="L28" s="222"/>
      <c r="M28" s="223" t="s">
        <v>459</v>
      </c>
      <c r="N28" s="220">
        <f>SUM(N8:N27)</f>
        <v>0</v>
      </c>
      <c r="O28" s="220">
        <f>SUM(O8:O27)</f>
        <v>0</v>
      </c>
      <c r="P28" s="220">
        <f>SUM(P8:P27)</f>
        <v>0</v>
      </c>
      <c r="Q28" s="220" t="s">
        <v>462</v>
      </c>
      <c r="R28" s="211"/>
      <c r="S28" s="211"/>
      <c r="T28" s="211"/>
      <c r="U28" s="211"/>
      <c r="V28" s="211"/>
      <c r="W28" s="211"/>
      <c r="X28" s="211"/>
      <c r="Y28" s="211"/>
      <c r="Z28" s="211"/>
      <c r="AA28" s="211"/>
      <c r="AB28" s="211"/>
      <c r="AC28" s="211"/>
      <c r="AD28" s="211"/>
    </row>
    <row r="29" spans="1:30" s="224" customFormat="1" ht="25.15" customHeight="1" x14ac:dyDescent="0.25">
      <c r="A29" s="626" t="s">
        <v>901</v>
      </c>
      <c r="B29" s="626"/>
      <c r="C29" s="626"/>
      <c r="D29" s="626"/>
      <c r="E29" s="626"/>
      <c r="F29" s="626"/>
      <c r="G29" s="626"/>
      <c r="H29" s="626"/>
      <c r="I29" s="626"/>
      <c r="J29" s="626"/>
      <c r="K29" s="626"/>
      <c r="L29" s="626"/>
      <c r="M29" s="626"/>
      <c r="N29" s="626"/>
      <c r="O29" s="626"/>
      <c r="P29" s="626"/>
      <c r="Q29" s="626"/>
    </row>
    <row r="30" spans="1:30" s="224" customFormat="1" ht="12.6" customHeight="1" x14ac:dyDescent="0.25">
      <c r="A30" s="627" t="s">
        <v>463</v>
      </c>
      <c r="B30" s="627"/>
      <c r="C30" s="627"/>
      <c r="D30" s="627"/>
      <c r="E30" s="627"/>
      <c r="F30" s="627"/>
      <c r="G30" s="627"/>
      <c r="H30" s="627"/>
      <c r="I30" s="627"/>
      <c r="J30" s="627"/>
      <c r="K30" s="627"/>
      <c r="L30" s="627"/>
      <c r="M30" s="627"/>
      <c r="N30" s="627"/>
      <c r="O30" s="627"/>
      <c r="P30" s="627"/>
      <c r="Q30" s="627"/>
    </row>
    <row r="31" spans="1:30" s="225" customFormat="1" ht="16.149999999999999" customHeight="1" x14ac:dyDescent="0.25">
      <c r="A31" s="212" t="s">
        <v>464</v>
      </c>
      <c r="B31" s="212"/>
      <c r="D31" s="212" t="s">
        <v>465</v>
      </c>
      <c r="G31" s="212"/>
      <c r="H31" s="212"/>
      <c r="K31" s="212" t="s">
        <v>466</v>
      </c>
      <c r="L31" s="212"/>
      <c r="N31" s="212"/>
      <c r="O31" s="212"/>
      <c r="P31" s="212"/>
      <c r="Q31" s="212"/>
    </row>
    <row r="32" spans="1:30" s="224" customFormat="1" ht="14.25" x14ac:dyDescent="0.25">
      <c r="A32" s="212"/>
      <c r="B32" s="212"/>
      <c r="D32" s="212" t="s">
        <v>467</v>
      </c>
      <c r="G32" s="212"/>
      <c r="H32" s="212"/>
      <c r="I32" s="212"/>
      <c r="K32" s="212" t="s">
        <v>468</v>
      </c>
      <c r="L32" s="212"/>
      <c r="M32" s="212"/>
      <c r="N32" s="212"/>
      <c r="O32" s="212"/>
      <c r="P32" s="212"/>
      <c r="Q32" s="212"/>
    </row>
  </sheetData>
  <mergeCells count="104">
    <mergeCell ref="K4:M4"/>
    <mergeCell ref="N4:P5"/>
    <mergeCell ref="Q4:Q7"/>
    <mergeCell ref="K5:M5"/>
    <mergeCell ref="A6:A7"/>
    <mergeCell ref="B6:B7"/>
    <mergeCell ref="C6:C7"/>
    <mergeCell ref="D6:D7"/>
    <mergeCell ref="E6:E7"/>
    <mergeCell ref="I6:I7"/>
    <mergeCell ref="A4:B5"/>
    <mergeCell ref="C4:D5"/>
    <mergeCell ref="E4:E5"/>
    <mergeCell ref="F4:F7"/>
    <mergeCell ref="G4:H4"/>
    <mergeCell ref="I4:J4"/>
    <mergeCell ref="J6:J7"/>
    <mergeCell ref="N6:N7"/>
    <mergeCell ref="O6:O7"/>
    <mergeCell ref="P6:P7"/>
    <mergeCell ref="A8:B8"/>
    <mergeCell ref="C8:D8"/>
    <mergeCell ref="F8:F9"/>
    <mergeCell ref="G8:H8"/>
    <mergeCell ref="N8:N9"/>
    <mergeCell ref="O8:O9"/>
    <mergeCell ref="P8:P9"/>
    <mergeCell ref="Q8:Q9"/>
    <mergeCell ref="A10:B10"/>
    <mergeCell ref="C10:D10"/>
    <mergeCell ref="F10:F11"/>
    <mergeCell ref="G10:H10"/>
    <mergeCell ref="N10:N11"/>
    <mergeCell ref="O10:O11"/>
    <mergeCell ref="P10:P11"/>
    <mergeCell ref="Q10:Q11"/>
    <mergeCell ref="P12:P13"/>
    <mergeCell ref="Q12:Q13"/>
    <mergeCell ref="A14:B14"/>
    <mergeCell ref="C14:D14"/>
    <mergeCell ref="F14:F15"/>
    <mergeCell ref="G14:H14"/>
    <mergeCell ref="N14:N15"/>
    <mergeCell ref="O14:O15"/>
    <mergeCell ref="P14:P15"/>
    <mergeCell ref="Q14:Q15"/>
    <mergeCell ref="A12:B12"/>
    <mergeCell ref="C12:D12"/>
    <mergeCell ref="F12:F13"/>
    <mergeCell ref="G12:H12"/>
    <mergeCell ref="N12:N13"/>
    <mergeCell ref="O12:O13"/>
    <mergeCell ref="P16:P17"/>
    <mergeCell ref="Q16:Q17"/>
    <mergeCell ref="A18:B18"/>
    <mergeCell ref="C18:D18"/>
    <mergeCell ref="F18:F19"/>
    <mergeCell ref="G18:H18"/>
    <mergeCell ref="N18:N19"/>
    <mergeCell ref="O18:O19"/>
    <mergeCell ref="P18:P19"/>
    <mergeCell ref="Q18:Q19"/>
    <mergeCell ref="A16:B16"/>
    <mergeCell ref="C16:D16"/>
    <mergeCell ref="F16:F17"/>
    <mergeCell ref="G16:H16"/>
    <mergeCell ref="N16:N17"/>
    <mergeCell ref="O16:O17"/>
    <mergeCell ref="P20:P21"/>
    <mergeCell ref="Q20:Q21"/>
    <mergeCell ref="A22:B22"/>
    <mergeCell ref="C22:D22"/>
    <mergeCell ref="F22:F23"/>
    <mergeCell ref="G22:H22"/>
    <mergeCell ref="N22:N23"/>
    <mergeCell ref="O22:O23"/>
    <mergeCell ref="P22:P23"/>
    <mergeCell ref="Q22:Q23"/>
    <mergeCell ref="A20:B20"/>
    <mergeCell ref="C20:D20"/>
    <mergeCell ref="F20:F21"/>
    <mergeCell ref="G20:H20"/>
    <mergeCell ref="N20:N21"/>
    <mergeCell ref="O20:O21"/>
    <mergeCell ref="B28:C28"/>
    <mergeCell ref="D28:E28"/>
    <mergeCell ref="A29:Q29"/>
    <mergeCell ref="A30:Q30"/>
    <mergeCell ref="P24:P25"/>
    <mergeCell ref="Q24:Q25"/>
    <mergeCell ref="A26:B26"/>
    <mergeCell ref="C26:D26"/>
    <mergeCell ref="F26:F27"/>
    <mergeCell ref="G26:H26"/>
    <mergeCell ref="N26:N27"/>
    <mergeCell ref="O26:O27"/>
    <mergeCell ref="P26:P27"/>
    <mergeCell ref="Q26:Q27"/>
    <mergeCell ref="A24:B24"/>
    <mergeCell ref="C24:D24"/>
    <mergeCell ref="F24:F25"/>
    <mergeCell ref="G24:H24"/>
    <mergeCell ref="N24:N25"/>
    <mergeCell ref="O24:O25"/>
  </mergeCells>
  <phoneticPr fontId="6" type="noConversion"/>
  <pageMargins left="0.98425196850393704" right="0.19685039370078741" top="0.19685039370078741" bottom="0.15748031496062992" header="0.15748031496062992" footer="0.15748031496062992"/>
  <pageSetup paperSize="9" fitToWidth="0" fitToHeight="0" orientation="landscape" r:id="rId1"/>
  <headerFooter alignWithMargins="0">
    <oddFooter>&amp;L&amp;"新細明體-ExtB,粗體"       &amp;"標楷體,粗體" 主管： &amp;C&amp;"標楷體,粗體"填表人：
填表人電話：&amp;R&amp;"標楷體,粗體"110.3.31版</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election activeCell="A29" sqref="A29:Q29"/>
    </sheetView>
  </sheetViews>
  <sheetFormatPr defaultColWidth="8" defaultRowHeight="16.5" x14ac:dyDescent="0.25"/>
  <cols>
    <col min="1" max="1" width="7.75" style="211" customWidth="1"/>
    <col min="2" max="2" width="5.625" style="211" customWidth="1"/>
    <col min="3" max="4" width="5.875" style="211" customWidth="1"/>
    <col min="5" max="5" width="9.125" style="211" customWidth="1"/>
    <col min="6" max="6" width="8.5" style="211" customWidth="1"/>
    <col min="7" max="8" width="5.875" style="211" customWidth="1"/>
    <col min="9" max="9" width="8" style="211" customWidth="1"/>
    <col min="10" max="10" width="8.25" style="211" customWidth="1"/>
    <col min="11" max="11" width="7" style="211" customWidth="1"/>
    <col min="12" max="12" width="9.375" style="211" customWidth="1"/>
    <col min="13" max="13" width="8.875" style="211" customWidth="1"/>
    <col min="14" max="16" width="6.75" style="211" customWidth="1"/>
    <col min="17" max="17" width="10.75" style="211" customWidth="1"/>
    <col min="18" max="18" width="8" style="211" customWidth="1"/>
    <col min="19" max="16384" width="8" style="211"/>
  </cols>
  <sheetData>
    <row r="1" spans="1:17" s="174" customFormat="1" ht="21" x14ac:dyDescent="0.25">
      <c r="A1" s="174" t="s">
        <v>48</v>
      </c>
      <c r="H1" s="174" t="s">
        <v>49</v>
      </c>
    </row>
    <row r="2" spans="1:17" x14ac:dyDescent="0.25">
      <c r="A2" s="210" t="str">
        <f>清單!F1</f>
        <v>○○縣○○鄉農會信用部</v>
      </c>
      <c r="B2" s="177"/>
      <c r="C2" s="177"/>
      <c r="E2" s="177"/>
      <c r="F2" s="177"/>
      <c r="I2" s="227" t="str">
        <f>"檢查基準日："&amp;TEXT(清單!F2,"eeee年mm月dd日")</f>
        <v>檢查基準日：110年03月31日</v>
      </c>
      <c r="J2" s="177"/>
      <c r="K2" s="177"/>
      <c r="N2" s="177"/>
      <c r="Q2" s="23" t="s">
        <v>104</v>
      </c>
    </row>
    <row r="3" spans="1:17" ht="16.5" customHeight="1" x14ac:dyDescent="0.25">
      <c r="A3" s="642" t="s">
        <v>585</v>
      </c>
      <c r="B3" s="642"/>
      <c r="C3" s="615" t="s">
        <v>435</v>
      </c>
      <c r="D3" s="615"/>
      <c r="E3" s="643" t="s">
        <v>436</v>
      </c>
      <c r="F3" s="615" t="s">
        <v>350</v>
      </c>
      <c r="G3" s="640" t="s">
        <v>591</v>
      </c>
      <c r="H3" s="640"/>
      <c r="I3" s="615" t="s">
        <v>394</v>
      </c>
      <c r="J3" s="615"/>
      <c r="K3" s="637" t="s">
        <v>438</v>
      </c>
      <c r="L3" s="637"/>
      <c r="M3" s="637"/>
      <c r="N3" s="615" t="s">
        <v>439</v>
      </c>
      <c r="O3" s="615"/>
      <c r="P3" s="615"/>
      <c r="Q3" s="615" t="s">
        <v>440</v>
      </c>
    </row>
    <row r="4" spans="1:17" x14ac:dyDescent="0.25">
      <c r="A4" s="642"/>
      <c r="B4" s="642"/>
      <c r="C4" s="615"/>
      <c r="D4" s="615"/>
      <c r="E4" s="643"/>
      <c r="F4" s="615"/>
      <c r="G4" s="463" t="s">
        <v>441</v>
      </c>
      <c r="H4" s="463" t="s">
        <v>442</v>
      </c>
      <c r="I4" s="395" t="s">
        <v>362</v>
      </c>
      <c r="J4" s="395" t="s">
        <v>358</v>
      </c>
      <c r="K4" s="638" t="s">
        <v>443</v>
      </c>
      <c r="L4" s="638"/>
      <c r="M4" s="638"/>
      <c r="N4" s="615"/>
      <c r="O4" s="615"/>
      <c r="P4" s="615"/>
      <c r="Q4" s="615"/>
    </row>
    <row r="5" spans="1:17" x14ac:dyDescent="0.25">
      <c r="A5" s="615" t="s">
        <v>355</v>
      </c>
      <c r="B5" s="639" t="s">
        <v>444</v>
      </c>
      <c r="C5" s="640" t="s">
        <v>392</v>
      </c>
      <c r="D5" s="640" t="s">
        <v>396</v>
      </c>
      <c r="E5" s="641" t="s">
        <v>351</v>
      </c>
      <c r="F5" s="615"/>
      <c r="G5" s="464" t="s">
        <v>445</v>
      </c>
      <c r="H5" s="464" t="s">
        <v>446</v>
      </c>
      <c r="I5" s="615" t="s">
        <v>469</v>
      </c>
      <c r="J5" s="643" t="s">
        <v>470</v>
      </c>
      <c r="K5" s="465" t="s">
        <v>448</v>
      </c>
      <c r="L5" s="466" t="s">
        <v>449</v>
      </c>
      <c r="M5" s="467" t="s">
        <v>450</v>
      </c>
      <c r="N5" s="615" t="s">
        <v>451</v>
      </c>
      <c r="O5" s="615" t="s">
        <v>452</v>
      </c>
      <c r="P5" s="615" t="s">
        <v>453</v>
      </c>
      <c r="Q5" s="615"/>
    </row>
    <row r="6" spans="1:17" x14ac:dyDescent="0.25">
      <c r="A6" s="615"/>
      <c r="B6" s="639"/>
      <c r="C6" s="640"/>
      <c r="D6" s="640"/>
      <c r="E6" s="641"/>
      <c r="F6" s="615"/>
      <c r="G6" s="468" t="s">
        <v>454</v>
      </c>
      <c r="H6" s="468" t="s">
        <v>454</v>
      </c>
      <c r="I6" s="615"/>
      <c r="J6" s="643"/>
      <c r="K6" s="466" t="s">
        <v>214</v>
      </c>
      <c r="L6" s="466" t="s">
        <v>456</v>
      </c>
      <c r="M6" s="469" t="s">
        <v>457</v>
      </c>
      <c r="N6" s="615"/>
      <c r="O6" s="615"/>
      <c r="P6" s="615"/>
      <c r="Q6" s="615"/>
    </row>
    <row r="7" spans="1:17" ht="16.899999999999999" customHeight="1" x14ac:dyDescent="0.25">
      <c r="A7" s="628">
        <v>1</v>
      </c>
      <c r="B7" s="628"/>
      <c r="C7" s="531"/>
      <c r="D7" s="531"/>
      <c r="E7" s="215"/>
      <c r="F7" s="531"/>
      <c r="G7" s="531"/>
      <c r="H7" s="531"/>
      <c r="I7" s="215"/>
      <c r="J7" s="215"/>
      <c r="K7" s="216"/>
      <c r="L7" s="216"/>
      <c r="M7" s="216"/>
      <c r="N7" s="531"/>
      <c r="O7" s="531"/>
      <c r="P7" s="531"/>
      <c r="Q7" s="531"/>
    </row>
    <row r="8" spans="1:17" ht="16.899999999999999" customHeight="1" x14ac:dyDescent="0.25">
      <c r="A8" s="215"/>
      <c r="B8" s="217"/>
      <c r="C8" s="215"/>
      <c r="D8" s="215"/>
      <c r="E8" s="215"/>
      <c r="F8" s="531"/>
      <c r="G8" s="215"/>
      <c r="H8" s="215"/>
      <c r="I8" s="215"/>
      <c r="J8" s="215"/>
      <c r="K8" s="216"/>
      <c r="L8" s="216"/>
      <c r="M8" s="216"/>
      <c r="N8" s="531"/>
      <c r="O8" s="531"/>
      <c r="P8" s="531"/>
      <c r="Q8" s="531"/>
    </row>
    <row r="9" spans="1:17" ht="16.899999999999999" customHeight="1" x14ac:dyDescent="0.25">
      <c r="A9" s="628">
        <v>2</v>
      </c>
      <c r="B9" s="628"/>
      <c r="C9" s="531"/>
      <c r="D9" s="531"/>
      <c r="E9" s="215"/>
      <c r="F9" s="531"/>
      <c r="G9" s="531"/>
      <c r="H9" s="531"/>
      <c r="I9" s="215"/>
      <c r="J9" s="215"/>
      <c r="K9" s="216"/>
      <c r="L9" s="216"/>
      <c r="M9" s="216"/>
      <c r="N9" s="531"/>
      <c r="O9" s="531"/>
      <c r="P9" s="531"/>
      <c r="Q9" s="531"/>
    </row>
    <row r="10" spans="1:17" ht="16.899999999999999" customHeight="1" x14ac:dyDescent="0.25">
      <c r="A10" s="215"/>
      <c r="B10" s="217"/>
      <c r="C10" s="215"/>
      <c r="D10" s="215"/>
      <c r="E10" s="215"/>
      <c r="F10" s="531"/>
      <c r="G10" s="215"/>
      <c r="H10" s="215"/>
      <c r="I10" s="215"/>
      <c r="J10" s="215"/>
      <c r="K10" s="216"/>
      <c r="L10" s="216"/>
      <c r="M10" s="216"/>
      <c r="N10" s="531"/>
      <c r="O10" s="531"/>
      <c r="P10" s="531"/>
      <c r="Q10" s="531"/>
    </row>
    <row r="11" spans="1:17" ht="16.899999999999999" customHeight="1" x14ac:dyDescent="0.25">
      <c r="A11" s="628">
        <v>3</v>
      </c>
      <c r="B11" s="628"/>
      <c r="C11" s="531"/>
      <c r="D11" s="531"/>
      <c r="E11" s="215"/>
      <c r="F11" s="531"/>
      <c r="G11" s="531"/>
      <c r="H11" s="531"/>
      <c r="I11" s="215"/>
      <c r="J11" s="215"/>
      <c r="K11" s="216"/>
      <c r="L11" s="216"/>
      <c r="M11" s="216"/>
      <c r="N11" s="531"/>
      <c r="O11" s="531"/>
      <c r="P11" s="531"/>
      <c r="Q11" s="531"/>
    </row>
    <row r="12" spans="1:17" ht="16.899999999999999" customHeight="1" x14ac:dyDescent="0.25">
      <c r="A12" s="215"/>
      <c r="B12" s="217"/>
      <c r="C12" s="215"/>
      <c r="D12" s="215"/>
      <c r="E12" s="215"/>
      <c r="F12" s="531"/>
      <c r="G12" s="215"/>
      <c r="H12" s="215"/>
      <c r="I12" s="215"/>
      <c r="J12" s="215"/>
      <c r="K12" s="216"/>
      <c r="L12" s="216"/>
      <c r="M12" s="216"/>
      <c r="N12" s="531"/>
      <c r="O12" s="531"/>
      <c r="P12" s="531"/>
      <c r="Q12" s="531"/>
    </row>
    <row r="13" spans="1:17" ht="16.899999999999999" customHeight="1" x14ac:dyDescent="0.25">
      <c r="A13" s="628">
        <v>4</v>
      </c>
      <c r="B13" s="628"/>
      <c r="C13" s="531"/>
      <c r="D13" s="531"/>
      <c r="E13" s="215"/>
      <c r="F13" s="531"/>
      <c r="G13" s="531"/>
      <c r="H13" s="531"/>
      <c r="I13" s="215"/>
      <c r="J13" s="215"/>
      <c r="K13" s="216"/>
      <c r="L13" s="216"/>
      <c r="M13" s="216"/>
      <c r="N13" s="531"/>
      <c r="O13" s="531"/>
      <c r="P13" s="531"/>
      <c r="Q13" s="531"/>
    </row>
    <row r="14" spans="1:17" ht="16.899999999999999" customHeight="1" x14ac:dyDescent="0.25">
      <c r="A14" s="215"/>
      <c r="B14" s="217"/>
      <c r="C14" s="215"/>
      <c r="D14" s="215"/>
      <c r="E14" s="215"/>
      <c r="F14" s="531"/>
      <c r="G14" s="215"/>
      <c r="H14" s="215"/>
      <c r="I14" s="215"/>
      <c r="J14" s="215"/>
      <c r="K14" s="216"/>
      <c r="L14" s="216"/>
      <c r="M14" s="216"/>
      <c r="N14" s="531"/>
      <c r="O14" s="531"/>
      <c r="P14" s="531"/>
      <c r="Q14" s="531"/>
    </row>
    <row r="15" spans="1:17" ht="16.899999999999999" customHeight="1" x14ac:dyDescent="0.25">
      <c r="A15" s="628">
        <v>5</v>
      </c>
      <c r="B15" s="628"/>
      <c r="C15" s="531"/>
      <c r="D15" s="531"/>
      <c r="E15" s="215"/>
      <c r="F15" s="531"/>
      <c r="G15" s="531"/>
      <c r="H15" s="531"/>
      <c r="I15" s="215"/>
      <c r="J15" s="215"/>
      <c r="K15" s="216"/>
      <c r="L15" s="216"/>
      <c r="M15" s="216"/>
      <c r="N15" s="531"/>
      <c r="O15" s="531"/>
      <c r="P15" s="531"/>
      <c r="Q15" s="531"/>
    </row>
    <row r="16" spans="1:17" ht="16.899999999999999" customHeight="1" x14ac:dyDescent="0.25">
      <c r="A16" s="215"/>
      <c r="B16" s="217"/>
      <c r="C16" s="215"/>
      <c r="D16" s="215"/>
      <c r="E16" s="215"/>
      <c r="F16" s="531"/>
      <c r="G16" s="215"/>
      <c r="H16" s="215"/>
      <c r="I16" s="215"/>
      <c r="J16" s="215"/>
      <c r="K16" s="216"/>
      <c r="L16" s="216"/>
      <c r="M16" s="216"/>
      <c r="N16" s="531"/>
      <c r="O16" s="531"/>
      <c r="P16" s="531"/>
      <c r="Q16" s="531"/>
    </row>
    <row r="17" spans="1:17" ht="16.899999999999999" customHeight="1" x14ac:dyDescent="0.25">
      <c r="A17" s="628">
        <v>6</v>
      </c>
      <c r="B17" s="628"/>
      <c r="C17" s="531"/>
      <c r="D17" s="531"/>
      <c r="E17" s="215"/>
      <c r="F17" s="531"/>
      <c r="G17" s="531"/>
      <c r="H17" s="531"/>
      <c r="I17" s="215"/>
      <c r="J17" s="215"/>
      <c r="K17" s="216"/>
      <c r="L17" s="216"/>
      <c r="M17" s="216"/>
      <c r="N17" s="531"/>
      <c r="O17" s="531"/>
      <c r="P17" s="531"/>
      <c r="Q17" s="531"/>
    </row>
    <row r="18" spans="1:17" ht="16.899999999999999" customHeight="1" x14ac:dyDescent="0.25">
      <c r="A18" s="215"/>
      <c r="B18" s="217"/>
      <c r="C18" s="215"/>
      <c r="D18" s="215"/>
      <c r="E18" s="215"/>
      <c r="F18" s="531"/>
      <c r="G18" s="215"/>
      <c r="H18" s="215"/>
      <c r="I18" s="215"/>
      <c r="J18" s="215"/>
      <c r="K18" s="216"/>
      <c r="L18" s="216"/>
      <c r="M18" s="216"/>
      <c r="N18" s="531"/>
      <c r="O18" s="531"/>
      <c r="P18" s="531"/>
      <c r="Q18" s="531"/>
    </row>
    <row r="19" spans="1:17" ht="16.899999999999999" customHeight="1" x14ac:dyDescent="0.25">
      <c r="A19" s="628">
        <v>7</v>
      </c>
      <c r="B19" s="628"/>
      <c r="C19" s="531"/>
      <c r="D19" s="531"/>
      <c r="E19" s="215"/>
      <c r="F19" s="531"/>
      <c r="G19" s="531"/>
      <c r="H19" s="531"/>
      <c r="I19" s="215"/>
      <c r="J19" s="215"/>
      <c r="K19" s="216"/>
      <c r="L19" s="216"/>
      <c r="M19" s="216"/>
      <c r="N19" s="531"/>
      <c r="O19" s="531"/>
      <c r="P19" s="531"/>
      <c r="Q19" s="531"/>
    </row>
    <row r="20" spans="1:17" ht="16.899999999999999" customHeight="1" x14ac:dyDescent="0.25">
      <c r="A20" s="215"/>
      <c r="B20" s="217"/>
      <c r="C20" s="215"/>
      <c r="D20" s="215"/>
      <c r="E20" s="215"/>
      <c r="F20" s="531"/>
      <c r="G20" s="215"/>
      <c r="H20" s="215"/>
      <c r="I20" s="215"/>
      <c r="J20" s="215"/>
      <c r="K20" s="216"/>
      <c r="L20" s="216"/>
      <c r="M20" s="216"/>
      <c r="N20" s="531"/>
      <c r="O20" s="531"/>
      <c r="P20" s="531"/>
      <c r="Q20" s="531"/>
    </row>
    <row r="21" spans="1:17" ht="16.899999999999999" customHeight="1" x14ac:dyDescent="0.25">
      <c r="A21" s="628">
        <v>8</v>
      </c>
      <c r="B21" s="628"/>
      <c r="C21" s="531"/>
      <c r="D21" s="531"/>
      <c r="E21" s="215"/>
      <c r="F21" s="531"/>
      <c r="G21" s="531"/>
      <c r="H21" s="531"/>
      <c r="I21" s="215"/>
      <c r="J21" s="215"/>
      <c r="K21" s="216"/>
      <c r="L21" s="216"/>
      <c r="M21" s="216"/>
      <c r="N21" s="531"/>
      <c r="O21" s="531"/>
      <c r="P21" s="531"/>
      <c r="Q21" s="531"/>
    </row>
    <row r="22" spans="1:17" ht="16.899999999999999" customHeight="1" x14ac:dyDescent="0.25">
      <c r="A22" s="215"/>
      <c r="B22" s="217"/>
      <c r="C22" s="215"/>
      <c r="D22" s="215"/>
      <c r="E22" s="215"/>
      <c r="F22" s="531"/>
      <c r="G22" s="215"/>
      <c r="H22" s="215"/>
      <c r="I22" s="215"/>
      <c r="J22" s="215"/>
      <c r="K22" s="216"/>
      <c r="L22" s="216"/>
      <c r="M22" s="216"/>
      <c r="N22" s="531"/>
      <c r="O22" s="531"/>
      <c r="P22" s="531"/>
      <c r="Q22" s="531"/>
    </row>
    <row r="23" spans="1:17" ht="16.899999999999999" customHeight="1" x14ac:dyDescent="0.25">
      <c r="A23" s="628">
        <v>9</v>
      </c>
      <c r="B23" s="628"/>
      <c r="C23" s="531"/>
      <c r="D23" s="531"/>
      <c r="E23" s="215"/>
      <c r="F23" s="531"/>
      <c r="G23" s="531"/>
      <c r="H23" s="531"/>
      <c r="I23" s="215"/>
      <c r="J23" s="215"/>
      <c r="K23" s="216"/>
      <c r="L23" s="216"/>
      <c r="M23" s="216"/>
      <c r="N23" s="531"/>
      <c r="O23" s="531"/>
      <c r="P23" s="531"/>
      <c r="Q23" s="531"/>
    </row>
    <row r="24" spans="1:17" ht="16.899999999999999" customHeight="1" x14ac:dyDescent="0.25">
      <c r="A24" s="215"/>
      <c r="B24" s="217"/>
      <c r="C24" s="215"/>
      <c r="D24" s="215"/>
      <c r="E24" s="215"/>
      <c r="F24" s="531"/>
      <c r="G24" s="215"/>
      <c r="H24" s="215"/>
      <c r="I24" s="215"/>
      <c r="J24" s="215"/>
      <c r="K24" s="216"/>
      <c r="L24" s="216"/>
      <c r="M24" s="216"/>
      <c r="N24" s="531"/>
      <c r="O24" s="531"/>
      <c r="P24" s="531"/>
      <c r="Q24" s="531"/>
    </row>
    <row r="25" spans="1:17" ht="16.899999999999999" customHeight="1" x14ac:dyDescent="0.25">
      <c r="A25" s="628">
        <v>10</v>
      </c>
      <c r="B25" s="628"/>
      <c r="C25" s="531"/>
      <c r="D25" s="531"/>
      <c r="E25" s="218"/>
      <c r="F25" s="531"/>
      <c r="G25" s="531"/>
      <c r="H25" s="531"/>
      <c r="I25" s="218"/>
      <c r="J25" s="218"/>
      <c r="K25" s="219"/>
      <c r="L25" s="219"/>
      <c r="M25" s="219"/>
      <c r="N25" s="531"/>
      <c r="O25" s="531"/>
      <c r="P25" s="531"/>
      <c r="Q25" s="531"/>
    </row>
    <row r="26" spans="1:17" ht="16.899999999999999" customHeight="1" x14ac:dyDescent="0.25">
      <c r="A26" s="215"/>
      <c r="B26" s="217"/>
      <c r="C26" s="215"/>
      <c r="D26" s="215"/>
      <c r="E26" s="215"/>
      <c r="F26" s="531"/>
      <c r="G26" s="215"/>
      <c r="H26" s="215"/>
      <c r="I26" s="215"/>
      <c r="J26" s="215"/>
      <c r="K26" s="216"/>
      <c r="L26" s="216"/>
      <c r="M26" s="216"/>
      <c r="N26" s="531"/>
      <c r="O26" s="531"/>
      <c r="P26" s="531"/>
      <c r="Q26" s="531"/>
    </row>
    <row r="27" spans="1:17" ht="36" customHeight="1" x14ac:dyDescent="0.25">
      <c r="A27" s="214"/>
      <c r="B27" s="624"/>
      <c r="C27" s="624"/>
      <c r="D27" s="625" t="s">
        <v>459</v>
      </c>
      <c r="E27" s="625"/>
      <c r="F27" s="220">
        <f>SUM(F7:F26)</f>
        <v>0</v>
      </c>
      <c r="G27" s="220">
        <f>G8+G10+G12+G14+G16+G18+G20+G22+G24+G26</f>
        <v>0</v>
      </c>
      <c r="H27" s="220">
        <f>H8+H10+H12+H14+H16+H18+H20+H22+H24+H26</f>
        <v>0</v>
      </c>
      <c r="I27" s="221" t="s">
        <v>460</v>
      </c>
      <c r="J27" s="222"/>
      <c r="K27" s="222" t="s">
        <v>461</v>
      </c>
      <c r="L27" s="222"/>
      <c r="M27" s="223" t="s">
        <v>459</v>
      </c>
      <c r="N27" s="220">
        <f>SUM(N7:N26)</f>
        <v>0</v>
      </c>
      <c r="O27" s="220">
        <f>SUM(O7:O26)</f>
        <v>0</v>
      </c>
      <c r="P27" s="220">
        <f>SUM(P7:P26)</f>
        <v>0</v>
      </c>
      <c r="Q27" s="220" t="s">
        <v>462</v>
      </c>
    </row>
    <row r="28" spans="1:17" s="224" customFormat="1" ht="25.15" customHeight="1" x14ac:dyDescent="0.25">
      <c r="A28" s="626" t="s">
        <v>902</v>
      </c>
      <c r="B28" s="626"/>
      <c r="C28" s="626"/>
      <c r="D28" s="626"/>
      <c r="E28" s="626"/>
      <c r="F28" s="626"/>
      <c r="G28" s="626"/>
      <c r="H28" s="626"/>
      <c r="I28" s="626"/>
      <c r="J28" s="626"/>
      <c r="K28" s="626"/>
      <c r="L28" s="626"/>
      <c r="M28" s="626"/>
      <c r="N28" s="626"/>
      <c r="O28" s="626"/>
      <c r="P28" s="626"/>
      <c r="Q28" s="626"/>
    </row>
    <row r="29" spans="1:17" s="224" customFormat="1" ht="12.6" customHeight="1" x14ac:dyDescent="0.25">
      <c r="A29" s="627" t="s">
        <v>903</v>
      </c>
      <c r="B29" s="627"/>
      <c r="C29" s="627"/>
      <c r="D29" s="627"/>
      <c r="E29" s="627"/>
      <c r="F29" s="627"/>
      <c r="G29" s="627"/>
      <c r="H29" s="627"/>
      <c r="I29" s="627"/>
      <c r="J29" s="627"/>
      <c r="K29" s="627"/>
      <c r="L29" s="627"/>
      <c r="M29" s="627"/>
      <c r="N29" s="627"/>
      <c r="O29" s="627"/>
      <c r="P29" s="627"/>
      <c r="Q29" s="627"/>
    </row>
    <row r="30" spans="1:17" s="225" customFormat="1" ht="16.149999999999999" customHeight="1" x14ac:dyDescent="0.25">
      <c r="A30" s="212" t="s">
        <v>464</v>
      </c>
      <c r="B30" s="212"/>
      <c r="D30" s="212" t="s">
        <v>465</v>
      </c>
      <c r="G30" s="212"/>
      <c r="H30" s="212"/>
      <c r="K30" s="212" t="s">
        <v>466</v>
      </c>
      <c r="L30" s="212"/>
      <c r="N30" s="212"/>
      <c r="O30" s="212"/>
      <c r="P30" s="212"/>
      <c r="Q30" s="212"/>
    </row>
    <row r="31" spans="1:17" s="224" customFormat="1" ht="14.25" x14ac:dyDescent="0.25">
      <c r="A31" s="212"/>
      <c r="B31" s="212"/>
      <c r="D31" s="212" t="s">
        <v>467</v>
      </c>
      <c r="G31" s="212"/>
      <c r="H31" s="212"/>
      <c r="I31" s="212"/>
      <c r="K31" s="212" t="s">
        <v>468</v>
      </c>
      <c r="L31" s="212"/>
      <c r="M31" s="212"/>
      <c r="N31" s="212"/>
      <c r="O31" s="212"/>
      <c r="P31" s="212"/>
      <c r="Q31" s="212"/>
    </row>
  </sheetData>
  <mergeCells count="104">
    <mergeCell ref="K3:M3"/>
    <mergeCell ref="N3:P4"/>
    <mergeCell ref="Q3:Q6"/>
    <mergeCell ref="K4:M4"/>
    <mergeCell ref="A5:A6"/>
    <mergeCell ref="B5:B6"/>
    <mergeCell ref="C5:C6"/>
    <mergeCell ref="D5:D6"/>
    <mergeCell ref="E5:E6"/>
    <mergeCell ref="I5:I6"/>
    <mergeCell ref="A3:B4"/>
    <mergeCell ref="C3:D4"/>
    <mergeCell ref="E3:E4"/>
    <mergeCell ref="F3:F6"/>
    <mergeCell ref="G3:H3"/>
    <mergeCell ref="I3:J3"/>
    <mergeCell ref="J5:J6"/>
    <mergeCell ref="N5:N6"/>
    <mergeCell ref="O5:O6"/>
    <mergeCell ref="P5:P6"/>
    <mergeCell ref="A7:B7"/>
    <mergeCell ref="C7:D7"/>
    <mergeCell ref="F7:F8"/>
    <mergeCell ref="G7:H7"/>
    <mergeCell ref="N7:N8"/>
    <mergeCell ref="O7:O8"/>
    <mergeCell ref="P7:P8"/>
    <mergeCell ref="Q7:Q8"/>
    <mergeCell ref="A9:B9"/>
    <mergeCell ref="C9:D9"/>
    <mergeCell ref="F9:F10"/>
    <mergeCell ref="G9:H9"/>
    <mergeCell ref="N9:N10"/>
    <mergeCell ref="O9:O10"/>
    <mergeCell ref="P9:P10"/>
    <mergeCell ref="Q9:Q10"/>
    <mergeCell ref="P11:P12"/>
    <mergeCell ref="Q11:Q12"/>
    <mergeCell ref="A13:B13"/>
    <mergeCell ref="C13:D13"/>
    <mergeCell ref="F13:F14"/>
    <mergeCell ref="G13:H13"/>
    <mergeCell ref="N13:N14"/>
    <mergeCell ref="O13:O14"/>
    <mergeCell ref="P13:P14"/>
    <mergeCell ref="Q13:Q14"/>
    <mergeCell ref="A11:B11"/>
    <mergeCell ref="C11:D11"/>
    <mergeCell ref="F11:F12"/>
    <mergeCell ref="G11:H11"/>
    <mergeCell ref="N11:N12"/>
    <mergeCell ref="O11:O12"/>
    <mergeCell ref="P15:P16"/>
    <mergeCell ref="Q15:Q16"/>
    <mergeCell ref="A17:B17"/>
    <mergeCell ref="C17:D17"/>
    <mergeCell ref="F17:F18"/>
    <mergeCell ref="G17:H17"/>
    <mergeCell ref="N17:N18"/>
    <mergeCell ref="O17:O18"/>
    <mergeCell ref="P17:P18"/>
    <mergeCell ref="Q17:Q18"/>
    <mergeCell ref="A15:B15"/>
    <mergeCell ref="C15:D15"/>
    <mergeCell ref="F15:F16"/>
    <mergeCell ref="G15:H15"/>
    <mergeCell ref="N15:N16"/>
    <mergeCell ref="O15:O16"/>
    <mergeCell ref="P19:P20"/>
    <mergeCell ref="Q19:Q20"/>
    <mergeCell ref="A21:B21"/>
    <mergeCell ref="C21:D21"/>
    <mergeCell ref="F21:F22"/>
    <mergeCell ref="G21:H21"/>
    <mergeCell ref="N21:N22"/>
    <mergeCell ref="O21:O22"/>
    <mergeCell ref="P21:P22"/>
    <mergeCell ref="Q21:Q22"/>
    <mergeCell ref="A19:B19"/>
    <mergeCell ref="C19:D19"/>
    <mergeCell ref="F19:F20"/>
    <mergeCell ref="G19:H19"/>
    <mergeCell ref="N19:N20"/>
    <mergeCell ref="O19:O20"/>
    <mergeCell ref="B27:C27"/>
    <mergeCell ref="D27:E27"/>
    <mergeCell ref="A28:Q28"/>
    <mergeCell ref="A29:Q29"/>
    <mergeCell ref="P23:P24"/>
    <mergeCell ref="Q23:Q24"/>
    <mergeCell ref="A25:B25"/>
    <mergeCell ref="C25:D25"/>
    <mergeCell ref="F25:F26"/>
    <mergeCell ref="G25:H25"/>
    <mergeCell ref="N25:N26"/>
    <mergeCell ref="O25:O26"/>
    <mergeCell ref="P25:P26"/>
    <mergeCell ref="Q25:Q26"/>
    <mergeCell ref="A23:B23"/>
    <mergeCell ref="C23:D23"/>
    <mergeCell ref="F23:F24"/>
    <mergeCell ref="G23:H23"/>
    <mergeCell ref="N23:N24"/>
    <mergeCell ref="O23:O24"/>
  </mergeCells>
  <phoneticPr fontId="6" type="noConversion"/>
  <pageMargins left="0.98425196850393704" right="0.19685039370078741" top="0.19685039370078741" bottom="0.15748031496062992" header="0.15748031496062992" footer="0.15748031496062992"/>
  <pageSetup paperSize="9" fitToWidth="0" fitToHeight="0" orientation="landscape" r:id="rId1"/>
  <headerFooter alignWithMargins="0">
    <oddFooter>&amp;L&amp;"標楷體,粗體"主管：&amp;C&amp;"標楷體,粗體"填表人：
填表人電話：&amp;R&amp;"Times New Roman,粗體"110.3.31&amp;"標楷體,粗體"版</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F3" sqref="F3:F4"/>
    </sheetView>
  </sheetViews>
  <sheetFormatPr defaultColWidth="8" defaultRowHeight="16.5" x14ac:dyDescent="0.25"/>
  <cols>
    <col min="1" max="7" width="8" style="211" customWidth="1"/>
    <col min="8" max="8" width="8.5" style="211" customWidth="1"/>
    <col min="9" max="9" width="8.875" style="211" customWidth="1"/>
    <col min="10" max="10" width="8" style="211" customWidth="1"/>
    <col min="11" max="11" width="10" style="211" customWidth="1"/>
    <col min="12" max="14" width="8" style="211" customWidth="1"/>
    <col min="15" max="15" width="6.75" style="211" customWidth="1"/>
    <col min="16" max="16" width="8" style="211" customWidth="1"/>
    <col min="17" max="16384" width="8" style="211"/>
  </cols>
  <sheetData>
    <row r="1" spans="1:15" s="174" customFormat="1" ht="21" x14ac:dyDescent="0.25">
      <c r="A1" s="174" t="s">
        <v>50</v>
      </c>
      <c r="H1" s="175" t="s">
        <v>471</v>
      </c>
    </row>
    <row r="2" spans="1:15" x14ac:dyDescent="0.25">
      <c r="A2" s="177" t="str">
        <f>清單!F1</f>
        <v>○○縣○○鄉農會信用部</v>
      </c>
      <c r="G2" s="177" t="str">
        <f>"檢查基準日："&amp;TEXT(清單!F2,"eeee年mm月dd日")</f>
        <v>檢查基準日：110年03月31日</v>
      </c>
      <c r="O2" s="23" t="s">
        <v>104</v>
      </c>
    </row>
    <row r="3" spans="1:15" ht="16.899999999999999" customHeight="1" x14ac:dyDescent="0.25">
      <c r="A3" s="635" t="s">
        <v>586</v>
      </c>
      <c r="B3" s="635"/>
      <c r="C3" s="654" t="s">
        <v>472</v>
      </c>
      <c r="D3" s="655" t="s">
        <v>397</v>
      </c>
      <c r="E3" s="655"/>
      <c r="F3" s="654" t="s">
        <v>473</v>
      </c>
      <c r="G3" s="654" t="s">
        <v>474</v>
      </c>
      <c r="H3" s="656" t="s">
        <v>475</v>
      </c>
      <c r="I3" s="656"/>
      <c r="J3" s="633" t="s">
        <v>350</v>
      </c>
      <c r="K3" s="650" t="s">
        <v>351</v>
      </c>
      <c r="L3" s="629" t="s">
        <v>476</v>
      </c>
      <c r="M3" s="629"/>
      <c r="N3" s="629"/>
      <c r="O3" s="629"/>
    </row>
    <row r="4" spans="1:15" ht="25.9" customHeight="1" x14ac:dyDescent="0.25">
      <c r="A4" s="635"/>
      <c r="B4" s="635"/>
      <c r="C4" s="654"/>
      <c r="D4" s="655"/>
      <c r="E4" s="655"/>
      <c r="F4" s="654"/>
      <c r="G4" s="654"/>
      <c r="H4" s="477" t="s">
        <v>477</v>
      </c>
      <c r="I4" s="462" t="s">
        <v>478</v>
      </c>
      <c r="J4" s="633"/>
      <c r="K4" s="650"/>
      <c r="L4" s="629"/>
      <c r="M4" s="629"/>
      <c r="N4" s="629"/>
      <c r="O4" s="629"/>
    </row>
    <row r="5" spans="1:15" x14ac:dyDescent="0.25">
      <c r="A5" s="630" t="s">
        <v>355</v>
      </c>
      <c r="B5" s="632" t="s">
        <v>444</v>
      </c>
      <c r="C5" s="651" t="s">
        <v>479</v>
      </c>
      <c r="D5" s="651" t="s">
        <v>480</v>
      </c>
      <c r="E5" s="652" t="s">
        <v>481</v>
      </c>
      <c r="F5" s="653" t="s">
        <v>482</v>
      </c>
      <c r="G5" s="653" t="s">
        <v>483</v>
      </c>
      <c r="H5" s="633" t="s">
        <v>484</v>
      </c>
      <c r="I5" s="648" t="s">
        <v>485</v>
      </c>
      <c r="J5" s="632" t="s">
        <v>486</v>
      </c>
      <c r="K5" s="649" t="s">
        <v>482</v>
      </c>
      <c r="L5" s="646" t="s">
        <v>451</v>
      </c>
      <c r="M5" s="646" t="s">
        <v>452</v>
      </c>
      <c r="N5" s="646" t="s">
        <v>453</v>
      </c>
      <c r="O5" s="647"/>
    </row>
    <row r="6" spans="1:15" ht="22.15" customHeight="1" x14ac:dyDescent="0.25">
      <c r="A6" s="630"/>
      <c r="B6" s="632"/>
      <c r="C6" s="651"/>
      <c r="D6" s="651"/>
      <c r="E6" s="652"/>
      <c r="F6" s="653"/>
      <c r="G6" s="653"/>
      <c r="H6" s="633"/>
      <c r="I6" s="648"/>
      <c r="J6" s="632"/>
      <c r="K6" s="649"/>
      <c r="L6" s="646"/>
      <c r="M6" s="646"/>
      <c r="N6" s="646"/>
      <c r="O6" s="647"/>
    </row>
    <row r="7" spans="1:15" ht="19.899999999999999" customHeight="1" x14ac:dyDescent="0.25">
      <c r="A7" s="645">
        <v>1</v>
      </c>
      <c r="B7" s="645"/>
      <c r="C7" s="215"/>
      <c r="D7" s="531"/>
      <c r="E7" s="531"/>
      <c r="F7" s="228"/>
      <c r="G7" s="215"/>
      <c r="H7" s="215"/>
      <c r="I7" s="217"/>
      <c r="J7" s="229"/>
      <c r="K7" s="231"/>
      <c r="L7" s="644"/>
      <c r="M7" s="644"/>
      <c r="N7" s="644"/>
      <c r="O7" s="644"/>
    </row>
    <row r="8" spans="1:15" ht="19.899999999999999" customHeight="1" x14ac:dyDescent="0.25">
      <c r="A8" s="230"/>
      <c r="B8" s="228"/>
      <c r="C8" s="228"/>
      <c r="D8" s="228"/>
      <c r="E8" s="228"/>
      <c r="F8" s="228"/>
      <c r="G8" s="228"/>
      <c r="H8" s="228"/>
      <c r="I8" s="231"/>
      <c r="J8" s="229"/>
      <c r="K8" s="231"/>
      <c r="L8" s="644"/>
      <c r="M8" s="644"/>
      <c r="N8" s="644"/>
      <c r="O8" s="644"/>
    </row>
    <row r="9" spans="1:15" ht="19.899999999999999" customHeight="1" x14ac:dyDescent="0.25">
      <c r="A9" s="645">
        <v>2</v>
      </c>
      <c r="B9" s="645"/>
      <c r="C9" s="215"/>
      <c r="D9" s="531"/>
      <c r="E9" s="531"/>
      <c r="F9" s="228"/>
      <c r="G9" s="215"/>
      <c r="H9" s="215"/>
      <c r="I9" s="217"/>
      <c r="J9" s="229"/>
      <c r="K9" s="228"/>
      <c r="L9" s="644"/>
      <c r="M9" s="644"/>
      <c r="N9" s="644"/>
      <c r="O9" s="644"/>
    </row>
    <row r="10" spans="1:15" ht="19.899999999999999" customHeight="1" x14ac:dyDescent="0.25">
      <c r="A10" s="230"/>
      <c r="B10" s="228"/>
      <c r="C10" s="228"/>
      <c r="D10" s="228"/>
      <c r="E10" s="228"/>
      <c r="F10" s="228"/>
      <c r="G10" s="228"/>
      <c r="H10" s="228"/>
      <c r="I10" s="231"/>
      <c r="J10" s="229"/>
      <c r="K10" s="228"/>
      <c r="L10" s="644"/>
      <c r="M10" s="644"/>
      <c r="N10" s="644"/>
      <c r="O10" s="644"/>
    </row>
    <row r="11" spans="1:15" ht="19.899999999999999" customHeight="1" x14ac:dyDescent="0.25">
      <c r="A11" s="645">
        <v>3</v>
      </c>
      <c r="B11" s="645"/>
      <c r="C11" s="215"/>
      <c r="D11" s="531"/>
      <c r="E11" s="531"/>
      <c r="F11" s="228"/>
      <c r="G11" s="215"/>
      <c r="H11" s="215"/>
      <c r="I11" s="217"/>
      <c r="J11" s="229"/>
      <c r="K11" s="228"/>
      <c r="L11" s="644"/>
      <c r="M11" s="644"/>
      <c r="N11" s="644"/>
      <c r="O11" s="644"/>
    </row>
    <row r="12" spans="1:15" ht="19.899999999999999" customHeight="1" x14ac:dyDescent="0.25">
      <c r="A12" s="230"/>
      <c r="B12" s="228"/>
      <c r="C12" s="228"/>
      <c r="D12" s="228"/>
      <c r="E12" s="228"/>
      <c r="F12" s="228"/>
      <c r="G12" s="228"/>
      <c r="H12" s="228"/>
      <c r="I12" s="231"/>
      <c r="J12" s="229"/>
      <c r="K12" s="228"/>
      <c r="L12" s="644"/>
      <c r="M12" s="644"/>
      <c r="N12" s="644"/>
      <c r="O12" s="644"/>
    </row>
    <row r="13" spans="1:15" ht="19.899999999999999" customHeight="1" x14ac:dyDescent="0.25">
      <c r="A13" s="645">
        <v>4</v>
      </c>
      <c r="B13" s="645"/>
      <c r="C13" s="215"/>
      <c r="D13" s="531"/>
      <c r="E13" s="531"/>
      <c r="F13" s="228"/>
      <c r="G13" s="215"/>
      <c r="H13" s="215"/>
      <c r="I13" s="217"/>
      <c r="J13" s="229"/>
      <c r="K13" s="228"/>
      <c r="L13" s="644"/>
      <c r="M13" s="644"/>
      <c r="N13" s="644"/>
      <c r="O13" s="644"/>
    </row>
    <row r="14" spans="1:15" ht="19.899999999999999" customHeight="1" x14ac:dyDescent="0.25">
      <c r="A14" s="230"/>
      <c r="B14" s="228"/>
      <c r="C14" s="228"/>
      <c r="D14" s="228"/>
      <c r="E14" s="228"/>
      <c r="F14" s="228"/>
      <c r="G14" s="228"/>
      <c r="H14" s="228"/>
      <c r="I14" s="231"/>
      <c r="J14" s="229"/>
      <c r="K14" s="228"/>
      <c r="L14" s="644"/>
      <c r="M14" s="644"/>
      <c r="N14" s="644"/>
      <c r="O14" s="644"/>
    </row>
    <row r="15" spans="1:15" ht="19.899999999999999" customHeight="1" x14ac:dyDescent="0.25">
      <c r="A15" s="645">
        <v>5</v>
      </c>
      <c r="B15" s="645"/>
      <c r="C15" s="215"/>
      <c r="D15" s="531"/>
      <c r="E15" s="531"/>
      <c r="F15" s="228"/>
      <c r="G15" s="215"/>
      <c r="H15" s="215"/>
      <c r="I15" s="217"/>
      <c r="J15" s="229"/>
      <c r="K15" s="228"/>
      <c r="L15" s="644"/>
      <c r="M15" s="644"/>
      <c r="N15" s="644"/>
      <c r="O15" s="644"/>
    </row>
    <row r="16" spans="1:15" ht="19.899999999999999" customHeight="1" x14ac:dyDescent="0.25">
      <c r="A16" s="230"/>
      <c r="B16" s="228"/>
      <c r="C16" s="228"/>
      <c r="D16" s="228"/>
      <c r="E16" s="228"/>
      <c r="F16" s="228"/>
      <c r="G16" s="228"/>
      <c r="H16" s="228"/>
      <c r="I16" s="231"/>
      <c r="J16" s="229"/>
      <c r="K16" s="228"/>
      <c r="L16" s="644"/>
      <c r="M16" s="644"/>
      <c r="N16" s="644"/>
      <c r="O16" s="644"/>
    </row>
    <row r="17" spans="1:15" ht="19.899999999999999" customHeight="1" x14ac:dyDescent="0.25">
      <c r="A17" s="645">
        <v>6</v>
      </c>
      <c r="B17" s="645"/>
      <c r="C17" s="215"/>
      <c r="D17" s="531"/>
      <c r="E17" s="531"/>
      <c r="F17" s="228"/>
      <c r="G17" s="215"/>
      <c r="H17" s="215"/>
      <c r="I17" s="217"/>
      <c r="J17" s="229"/>
      <c r="K17" s="228"/>
      <c r="L17" s="644"/>
      <c r="M17" s="644"/>
      <c r="N17" s="644"/>
      <c r="O17" s="644"/>
    </row>
    <row r="18" spans="1:15" ht="19.899999999999999" customHeight="1" x14ac:dyDescent="0.25">
      <c r="A18" s="230"/>
      <c r="B18" s="228"/>
      <c r="C18" s="228"/>
      <c r="D18" s="228"/>
      <c r="E18" s="228"/>
      <c r="F18" s="228"/>
      <c r="G18" s="228"/>
      <c r="H18" s="228"/>
      <c r="I18" s="231"/>
      <c r="J18" s="229"/>
      <c r="K18" s="228"/>
      <c r="L18" s="644"/>
      <c r="M18" s="644"/>
      <c r="N18" s="644"/>
      <c r="O18" s="644"/>
    </row>
    <row r="19" spans="1:15" ht="19.899999999999999" customHeight="1" x14ac:dyDescent="0.25">
      <c r="A19" s="645">
        <v>7</v>
      </c>
      <c r="B19" s="645"/>
      <c r="C19" s="215"/>
      <c r="D19" s="531"/>
      <c r="E19" s="531"/>
      <c r="F19" s="228"/>
      <c r="G19" s="215"/>
      <c r="H19" s="215"/>
      <c r="I19" s="217"/>
      <c r="J19" s="229"/>
      <c r="K19" s="228"/>
      <c r="L19" s="644"/>
      <c r="M19" s="644"/>
      <c r="N19" s="644"/>
      <c r="O19" s="644"/>
    </row>
    <row r="20" spans="1:15" ht="19.899999999999999" customHeight="1" x14ac:dyDescent="0.25">
      <c r="A20" s="230"/>
      <c r="B20" s="228"/>
      <c r="C20" s="228"/>
      <c r="D20" s="228"/>
      <c r="E20" s="228"/>
      <c r="F20" s="228"/>
      <c r="G20" s="228"/>
      <c r="H20" s="228"/>
      <c r="I20" s="231"/>
      <c r="J20" s="229"/>
      <c r="K20" s="228"/>
      <c r="L20" s="644"/>
      <c r="M20" s="644"/>
      <c r="N20" s="644"/>
      <c r="O20" s="644"/>
    </row>
    <row r="21" spans="1:15" ht="19.899999999999999" customHeight="1" x14ac:dyDescent="0.25">
      <c r="A21" s="645">
        <v>8</v>
      </c>
      <c r="B21" s="645"/>
      <c r="C21" s="215"/>
      <c r="D21" s="531"/>
      <c r="E21" s="531"/>
      <c r="F21" s="228"/>
      <c r="G21" s="215"/>
      <c r="H21" s="215"/>
      <c r="I21" s="217"/>
      <c r="J21" s="229"/>
      <c r="K21" s="228"/>
      <c r="L21" s="644"/>
      <c r="M21" s="644"/>
      <c r="N21" s="644"/>
      <c r="O21" s="644"/>
    </row>
    <row r="22" spans="1:15" ht="19.899999999999999" customHeight="1" x14ac:dyDescent="0.25">
      <c r="A22" s="230"/>
      <c r="B22" s="228"/>
      <c r="C22" s="228"/>
      <c r="D22" s="228"/>
      <c r="E22" s="228"/>
      <c r="F22" s="228"/>
      <c r="G22" s="228"/>
      <c r="H22" s="228"/>
      <c r="I22" s="231"/>
      <c r="J22" s="229"/>
      <c r="K22" s="228"/>
      <c r="L22" s="644"/>
      <c r="M22" s="644"/>
      <c r="N22" s="644"/>
      <c r="O22" s="644"/>
    </row>
    <row r="23" spans="1:15" ht="19.899999999999999" customHeight="1" x14ac:dyDescent="0.25">
      <c r="A23" s="645">
        <v>9</v>
      </c>
      <c r="B23" s="645"/>
      <c r="C23" s="215"/>
      <c r="D23" s="531"/>
      <c r="E23" s="531"/>
      <c r="F23" s="228"/>
      <c r="G23" s="215"/>
      <c r="H23" s="215"/>
      <c r="I23" s="217"/>
      <c r="J23" s="229"/>
      <c r="K23" s="228"/>
      <c r="L23" s="644"/>
      <c r="M23" s="644"/>
      <c r="N23" s="644"/>
      <c r="O23" s="644"/>
    </row>
    <row r="24" spans="1:15" ht="19.899999999999999" customHeight="1" x14ac:dyDescent="0.25">
      <c r="A24" s="230"/>
      <c r="B24" s="228"/>
      <c r="C24" s="228"/>
      <c r="D24" s="228"/>
      <c r="E24" s="228"/>
      <c r="F24" s="228"/>
      <c r="G24" s="228"/>
      <c r="H24" s="228"/>
      <c r="I24" s="231"/>
      <c r="J24" s="229"/>
      <c r="K24" s="228"/>
      <c r="L24" s="644"/>
      <c r="M24" s="644"/>
      <c r="N24" s="644"/>
      <c r="O24" s="644"/>
    </row>
    <row r="25" spans="1:15" ht="19.899999999999999" customHeight="1" x14ac:dyDescent="0.25">
      <c r="A25" s="645">
        <v>10</v>
      </c>
      <c r="B25" s="645"/>
      <c r="C25" s="215"/>
      <c r="D25" s="531"/>
      <c r="E25" s="531"/>
      <c r="F25" s="228"/>
      <c r="G25" s="215"/>
      <c r="H25" s="215"/>
      <c r="I25" s="217"/>
      <c r="J25" s="229"/>
      <c r="K25" s="228"/>
      <c r="L25" s="644"/>
      <c r="M25" s="644"/>
      <c r="N25" s="644"/>
      <c r="O25" s="644"/>
    </row>
    <row r="26" spans="1:15" ht="19.899999999999999" customHeight="1" x14ac:dyDescent="0.25">
      <c r="A26" s="230"/>
      <c r="B26" s="228"/>
      <c r="C26" s="228"/>
      <c r="D26" s="228"/>
      <c r="E26" s="228"/>
      <c r="F26" s="228"/>
      <c r="G26" s="228"/>
      <c r="H26" s="228"/>
      <c r="I26" s="231"/>
      <c r="J26" s="229"/>
      <c r="K26" s="228"/>
      <c r="L26" s="644"/>
      <c r="M26" s="644"/>
      <c r="N26" s="644"/>
      <c r="O26" s="644"/>
    </row>
    <row r="27" spans="1:15" ht="24" customHeight="1" x14ac:dyDescent="0.25">
      <c r="A27" s="622" t="s">
        <v>167</v>
      </c>
      <c r="B27" s="622"/>
      <c r="C27" s="622"/>
      <c r="D27" s="531"/>
      <c r="E27" s="531"/>
      <c r="F27" s="531"/>
      <c r="G27" s="531"/>
      <c r="H27" s="531"/>
      <c r="I27" s="531"/>
      <c r="J27" s="232">
        <f>J7+J9+J11+J13+J15+J17+J19+J21+J23+J25</f>
        <v>0</v>
      </c>
      <c r="K27" s="233">
        <f>K8+K10+K12+K14+K16+K18+K20+K22+K24+K26</f>
        <v>0</v>
      </c>
      <c r="L27" s="228">
        <f>SUM(L7:L26)</f>
        <v>0</v>
      </c>
      <c r="M27" s="228">
        <f t="shared" ref="M27:N27" si="0">SUM(M7:M26)</f>
        <v>0</v>
      </c>
      <c r="N27" s="228">
        <f t="shared" si="0"/>
        <v>0</v>
      </c>
      <c r="O27" s="228"/>
    </row>
    <row r="28" spans="1:15" x14ac:dyDescent="0.25">
      <c r="A28" s="227" t="s">
        <v>487</v>
      </c>
    </row>
    <row r="29" spans="1:15" ht="16.5" customHeight="1" x14ac:dyDescent="0.25"/>
    <row r="30" spans="1:15" ht="16.5" customHeight="1" x14ac:dyDescent="0.25"/>
  </sheetData>
  <mergeCells count="88">
    <mergeCell ref="J3:J4"/>
    <mergeCell ref="K3:K4"/>
    <mergeCell ref="L3:O4"/>
    <mergeCell ref="A5:A6"/>
    <mergeCell ref="B5:B6"/>
    <mergeCell ref="C5:C6"/>
    <mergeCell ref="D5:D6"/>
    <mergeCell ref="E5:E6"/>
    <mergeCell ref="F5:F6"/>
    <mergeCell ref="G5:G6"/>
    <mergeCell ref="A3:B4"/>
    <mergeCell ref="C3:C4"/>
    <mergeCell ref="D3:E4"/>
    <mergeCell ref="F3:F4"/>
    <mergeCell ref="G3:G4"/>
    <mergeCell ref="H3:I3"/>
    <mergeCell ref="N5:N6"/>
    <mergeCell ref="O5:O6"/>
    <mergeCell ref="A7:B7"/>
    <mergeCell ref="D7:E7"/>
    <mergeCell ref="A9:B9"/>
    <mergeCell ref="D9:E9"/>
    <mergeCell ref="N7:N8"/>
    <mergeCell ref="O7:O8"/>
    <mergeCell ref="H5:H6"/>
    <mergeCell ref="I5:I6"/>
    <mergeCell ref="J5:J6"/>
    <mergeCell ref="K5:K6"/>
    <mergeCell ref="L5:L6"/>
    <mergeCell ref="M5:M6"/>
    <mergeCell ref="M7:M8"/>
    <mergeCell ref="L9:L10"/>
    <mergeCell ref="N15:N16"/>
    <mergeCell ref="O15:O16"/>
    <mergeCell ref="D11:E11"/>
    <mergeCell ref="A13:B13"/>
    <mergeCell ref="D13:E13"/>
    <mergeCell ref="N13:N14"/>
    <mergeCell ref="O13:O14"/>
    <mergeCell ref="M13:M14"/>
    <mergeCell ref="A15:B15"/>
    <mergeCell ref="D15:E15"/>
    <mergeCell ref="A27:C27"/>
    <mergeCell ref="D27:E27"/>
    <mergeCell ref="F27:G27"/>
    <mergeCell ref="H27:I27"/>
    <mergeCell ref="M25:M26"/>
    <mergeCell ref="A17:B17"/>
    <mergeCell ref="D17:E17"/>
    <mergeCell ref="L15:L16"/>
    <mergeCell ref="M15:M16"/>
    <mergeCell ref="L7:L8"/>
    <mergeCell ref="A11:B11"/>
    <mergeCell ref="L13:L14"/>
    <mergeCell ref="A23:B23"/>
    <mergeCell ref="D23:E23"/>
    <mergeCell ref="A25:B25"/>
    <mergeCell ref="D25:E25"/>
    <mergeCell ref="L23:L24"/>
    <mergeCell ref="L25:L26"/>
    <mergeCell ref="A19:B19"/>
    <mergeCell ref="D19:E19"/>
    <mergeCell ref="A21:B21"/>
    <mergeCell ref="D21:E21"/>
    <mergeCell ref="L21:L22"/>
    <mergeCell ref="N9:N10"/>
    <mergeCell ref="O9:O10"/>
    <mergeCell ref="L11:L12"/>
    <mergeCell ref="M11:M12"/>
    <mergeCell ref="N11:N12"/>
    <mergeCell ref="O11:O12"/>
    <mergeCell ref="M9:M10"/>
    <mergeCell ref="N25:N26"/>
    <mergeCell ref="O25:O26"/>
    <mergeCell ref="L17:L18"/>
    <mergeCell ref="M17:M18"/>
    <mergeCell ref="N17:N18"/>
    <mergeCell ref="O17:O18"/>
    <mergeCell ref="L19:L20"/>
    <mergeCell ref="M19:M20"/>
    <mergeCell ref="N19:N20"/>
    <mergeCell ref="O19:O20"/>
    <mergeCell ref="M23:M24"/>
    <mergeCell ref="N23:N24"/>
    <mergeCell ref="O23:O24"/>
    <mergeCell ref="M21:M22"/>
    <mergeCell ref="N21:N22"/>
    <mergeCell ref="O21:O22"/>
  </mergeCells>
  <phoneticPr fontId="6" type="noConversion"/>
  <pageMargins left="0.98425196850393704" right="0.19685039370078741" top="0.19685039370078741" bottom="0.39370078740157483" header="0.15748031496062992" footer="0.15748031496062992"/>
  <pageSetup paperSize="9" fitToWidth="0" fitToHeight="0" orientation="landscape" r:id="rId1"/>
  <headerFooter alignWithMargins="0">
    <oddFooter>&amp;L&amp;"標楷體,粗體"主管：&amp;C&amp;"標楷體,粗體"    填表人：                     填表人電話：&amp;R&amp;"標楷體,粗體"110.3.31版</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16" workbookViewId="0">
      <selection activeCell="B27" sqref="B27"/>
    </sheetView>
  </sheetViews>
  <sheetFormatPr defaultColWidth="7.875" defaultRowHeight="32.1" customHeight="1" x14ac:dyDescent="0.25"/>
  <cols>
    <col min="1" max="1" width="22.25" style="3" bestFit="1" customWidth="1"/>
    <col min="2" max="2" width="16.5" style="3" customWidth="1"/>
    <col min="3" max="7" width="15.75" style="3" customWidth="1"/>
    <col min="8" max="11" width="7.875" style="3" customWidth="1"/>
    <col min="12" max="12" width="8.25" style="3" customWidth="1"/>
    <col min="13" max="13" width="8.75" style="3" customWidth="1"/>
    <col min="14" max="14" width="7.875" style="3" customWidth="1"/>
    <col min="15" max="16384" width="7.875" style="3"/>
  </cols>
  <sheetData>
    <row r="1" spans="1:7" s="14" customFormat="1" ht="21" x14ac:dyDescent="0.25">
      <c r="A1" s="13" t="s">
        <v>7</v>
      </c>
      <c r="C1" s="517" t="s">
        <v>8</v>
      </c>
      <c r="D1" s="517"/>
    </row>
    <row r="2" spans="1:7" ht="16.5" x14ac:dyDescent="0.25">
      <c r="A2" s="3" t="str">
        <f>清單!F1</f>
        <v>○○縣○○鄉農會信用部</v>
      </c>
      <c r="D2" s="16" t="str">
        <f>"檢查基準日："&amp;TEXT(清單!F2,"eeee年mm月dd日")</f>
        <v>檢查基準日：110年03月31日</v>
      </c>
      <c r="E2" s="16"/>
      <c r="G2" s="2" t="s">
        <v>71</v>
      </c>
    </row>
    <row r="3" spans="1:7" s="18" customFormat="1" ht="30.75" customHeight="1" x14ac:dyDescent="0.25">
      <c r="A3" s="414" t="s">
        <v>72</v>
      </c>
      <c r="B3" s="415" t="s">
        <v>73</v>
      </c>
      <c r="C3" s="415" t="s">
        <v>74</v>
      </c>
      <c r="D3" s="415" t="s">
        <v>75</v>
      </c>
      <c r="E3" s="415" t="s">
        <v>76</v>
      </c>
      <c r="F3" s="415" t="s">
        <v>77</v>
      </c>
      <c r="G3" s="415" t="s">
        <v>78</v>
      </c>
    </row>
    <row r="4" spans="1:7" ht="25.5" customHeight="1" x14ac:dyDescent="0.25">
      <c r="A4" s="19"/>
      <c r="B4" s="19"/>
      <c r="C4" s="20"/>
      <c r="D4" s="20"/>
      <c r="E4" s="20"/>
      <c r="F4" s="20"/>
      <c r="G4" s="19"/>
    </row>
    <row r="5" spans="1:7" ht="25.5" customHeight="1" x14ac:dyDescent="0.25">
      <c r="A5" s="19"/>
      <c r="B5" s="19"/>
      <c r="C5" s="20"/>
      <c r="D5" s="20"/>
      <c r="E5" s="20"/>
      <c r="F5" s="20"/>
      <c r="G5" s="19"/>
    </row>
    <row r="6" spans="1:7" ht="25.5" customHeight="1" x14ac:dyDescent="0.25">
      <c r="A6" s="19"/>
      <c r="B6" s="19"/>
      <c r="C6" s="20"/>
      <c r="D6" s="20"/>
      <c r="E6" s="20"/>
      <c r="F6" s="20"/>
      <c r="G6" s="19"/>
    </row>
    <row r="7" spans="1:7" ht="25.5" customHeight="1" x14ac:dyDescent="0.25">
      <c r="A7" s="19"/>
      <c r="B7" s="19"/>
      <c r="C7" s="20"/>
      <c r="D7" s="20"/>
      <c r="E7" s="20"/>
      <c r="F7" s="20"/>
      <c r="G7" s="19"/>
    </row>
    <row r="8" spans="1:7" ht="25.5" customHeight="1" x14ac:dyDescent="0.25">
      <c r="A8" s="19"/>
      <c r="B8" s="19"/>
      <c r="C8" s="20"/>
      <c r="D8" s="20"/>
      <c r="E8" s="20"/>
      <c r="F8" s="20"/>
      <c r="G8" s="19"/>
    </row>
    <row r="9" spans="1:7" ht="25.5" customHeight="1" x14ac:dyDescent="0.25">
      <c r="A9" s="19"/>
      <c r="B9" s="19"/>
      <c r="C9" s="20"/>
      <c r="D9" s="20"/>
      <c r="E9" s="20"/>
      <c r="F9" s="20"/>
      <c r="G9" s="19"/>
    </row>
    <row r="10" spans="1:7" ht="25.5" customHeight="1" x14ac:dyDescent="0.25">
      <c r="A10" s="19"/>
      <c r="B10" s="19"/>
      <c r="C10" s="20"/>
      <c r="D10" s="20"/>
      <c r="E10" s="20"/>
      <c r="F10" s="20"/>
      <c r="G10" s="19"/>
    </row>
    <row r="11" spans="1:7" ht="25.5" customHeight="1" x14ac:dyDescent="0.25">
      <c r="A11" s="19"/>
      <c r="B11" s="19"/>
      <c r="C11" s="20"/>
      <c r="D11" s="20"/>
      <c r="E11" s="20"/>
      <c r="F11" s="20"/>
      <c r="G11" s="19"/>
    </row>
    <row r="12" spans="1:7" ht="25.5" customHeight="1" x14ac:dyDescent="0.25">
      <c r="A12" s="19"/>
      <c r="B12" s="19"/>
      <c r="C12" s="20"/>
      <c r="D12" s="20"/>
      <c r="E12" s="20"/>
      <c r="F12" s="20"/>
      <c r="G12" s="19"/>
    </row>
    <row r="13" spans="1:7" ht="25.5" customHeight="1" x14ac:dyDescent="0.25">
      <c r="A13" s="19"/>
      <c r="B13" s="19"/>
      <c r="C13" s="20"/>
      <c r="D13" s="20"/>
      <c r="E13" s="20"/>
      <c r="F13" s="20"/>
      <c r="G13" s="19"/>
    </row>
    <row r="14" spans="1:7" ht="25.5" customHeight="1" x14ac:dyDescent="0.25">
      <c r="A14" s="19"/>
      <c r="B14" s="19"/>
      <c r="C14" s="20"/>
      <c r="D14" s="20"/>
      <c r="E14" s="20"/>
      <c r="F14" s="20"/>
      <c r="G14" s="19"/>
    </row>
    <row r="15" spans="1:7" ht="25.5" customHeight="1" x14ac:dyDescent="0.25">
      <c r="A15" s="19"/>
      <c r="B15" s="19"/>
      <c r="C15" s="20"/>
      <c r="D15" s="20"/>
      <c r="E15" s="20"/>
      <c r="F15" s="20"/>
      <c r="G15" s="19"/>
    </row>
    <row r="16" spans="1:7" ht="25.5" customHeight="1" x14ac:dyDescent="0.25">
      <c r="A16" s="19"/>
      <c r="B16" s="19"/>
      <c r="C16" s="20"/>
      <c r="D16" s="20"/>
      <c r="E16" s="20"/>
      <c r="F16" s="20"/>
      <c r="G16" s="19"/>
    </row>
    <row r="17" spans="1:9" ht="25.5" customHeight="1" x14ac:dyDescent="0.25">
      <c r="A17" s="19"/>
      <c r="B17" s="19"/>
      <c r="C17" s="20"/>
      <c r="D17" s="20"/>
      <c r="E17" s="20"/>
      <c r="F17" s="20"/>
      <c r="G17" s="19"/>
    </row>
    <row r="18" spans="1:9" ht="25.5" customHeight="1" x14ac:dyDescent="0.25">
      <c r="A18" s="19"/>
      <c r="B18" s="19"/>
      <c r="C18" s="20"/>
      <c r="D18" s="20"/>
      <c r="E18" s="20"/>
      <c r="F18" s="20"/>
      <c r="G18" s="19"/>
    </row>
    <row r="19" spans="1:9" ht="30.75" customHeight="1" x14ac:dyDescent="0.25">
      <c r="A19" s="518" t="s">
        <v>79</v>
      </c>
      <c r="B19" s="21" t="s">
        <v>80</v>
      </c>
      <c r="C19" s="20">
        <f>SUM(C4:C18)</f>
        <v>0</v>
      </c>
      <c r="D19" s="20"/>
      <c r="E19" s="20"/>
      <c r="F19" s="20">
        <f>SUM(F4:F18)</f>
        <v>0</v>
      </c>
      <c r="G19" s="519" t="s">
        <v>77</v>
      </c>
    </row>
    <row r="20" spans="1:9" ht="30.75" customHeight="1" x14ac:dyDescent="0.25">
      <c r="A20" s="518"/>
      <c r="B20" s="21" t="s">
        <v>81</v>
      </c>
      <c r="C20" s="22" t="s">
        <v>82</v>
      </c>
      <c r="D20" s="22" t="s">
        <v>83</v>
      </c>
      <c r="E20" s="22" t="s">
        <v>83</v>
      </c>
      <c r="F20" s="22" t="s">
        <v>82</v>
      </c>
      <c r="G20" s="519"/>
    </row>
    <row r="21" spans="1:9" s="24" customFormat="1" ht="16.5" x14ac:dyDescent="0.25">
      <c r="A21" s="487" t="s">
        <v>84</v>
      </c>
      <c r="B21" s="488" t="s">
        <v>85</v>
      </c>
      <c r="C21" s="488"/>
      <c r="D21" s="488"/>
      <c r="E21" s="488" t="s">
        <v>86</v>
      </c>
      <c r="F21" s="488"/>
      <c r="G21" s="488"/>
      <c r="H21" s="488"/>
      <c r="I21" s="488"/>
    </row>
    <row r="22" spans="1:9" s="24" customFormat="1" ht="16.5" x14ac:dyDescent="0.25">
      <c r="A22" s="488"/>
      <c r="B22" s="488" t="s">
        <v>87</v>
      </c>
      <c r="C22" s="488"/>
      <c r="D22" s="488"/>
      <c r="E22" s="488" t="s">
        <v>88</v>
      </c>
      <c r="F22" s="488"/>
      <c r="G22" s="488"/>
      <c r="H22" s="488"/>
      <c r="I22" s="488"/>
    </row>
    <row r="23" spans="1:9" s="24" customFormat="1" ht="16.5" x14ac:dyDescent="0.25">
      <c r="A23" s="488"/>
      <c r="B23" s="488" t="s">
        <v>89</v>
      </c>
      <c r="C23" s="488"/>
      <c r="D23" s="488"/>
      <c r="E23" s="488"/>
      <c r="F23" s="488"/>
      <c r="G23" s="488"/>
      <c r="H23" s="488"/>
      <c r="I23" s="488"/>
    </row>
    <row r="24" spans="1:9" ht="22.5" customHeight="1" x14ac:dyDescent="0.25">
      <c r="A24" s="488"/>
      <c r="B24" s="488"/>
      <c r="C24" s="488"/>
      <c r="D24" s="488"/>
      <c r="E24" s="488"/>
      <c r="F24" s="488"/>
      <c r="G24" s="488"/>
      <c r="H24" s="488"/>
      <c r="I24" s="488"/>
    </row>
  </sheetData>
  <mergeCells count="3">
    <mergeCell ref="C1:D1"/>
    <mergeCell ref="A19:A20"/>
    <mergeCell ref="G19:G20"/>
  </mergeCells>
  <phoneticPr fontId="6" type="noConversion"/>
  <printOptions horizontalCentered="1"/>
  <pageMargins left="0.98425196850393704" right="0" top="0.19685039370078741" bottom="0.39370078740157483" header="0.15748031496062992" footer="0.15748031496062992"/>
  <pageSetup paperSize="9" fitToWidth="0" fitToHeight="0" orientation="landscape" r:id="rId1"/>
  <headerFooter alignWithMargins="0">
    <oddFooter>&amp;L&amp;"標楷體,粗體"主管：&amp;C&amp;"標楷體,粗體"    填表人：                     填表人電話：&amp;R&amp;"標楷體,粗體"110.3.31版</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workbookViewId="0">
      <selection activeCell="H11" sqref="H11:H12"/>
    </sheetView>
  </sheetViews>
  <sheetFormatPr defaultColWidth="8" defaultRowHeight="16.5" x14ac:dyDescent="0.25"/>
  <cols>
    <col min="1" max="1" width="5.625" style="211" customWidth="1"/>
    <col min="2" max="2" width="13.25" style="211" customWidth="1"/>
    <col min="3" max="13" width="9.5" style="211" customWidth="1"/>
    <col min="14" max="14" width="8" style="211" customWidth="1"/>
    <col min="15" max="16384" width="8" style="211"/>
  </cols>
  <sheetData>
    <row r="1" spans="1:13" s="174" customFormat="1" ht="21" x14ac:dyDescent="0.25">
      <c r="A1" s="174" t="s">
        <v>52</v>
      </c>
      <c r="G1" s="234" t="s">
        <v>53</v>
      </c>
    </row>
    <row r="2" spans="1:13" x14ac:dyDescent="0.25">
      <c r="A2" s="177" t="str">
        <f>清單!F1</f>
        <v>○○縣○○鄉農會信用部</v>
      </c>
      <c r="F2" s="177" t="str">
        <f>"檢查基準日："&amp;TEXT(清單!F2,"eeee年mm月dd日")</f>
        <v>檢查基準日：110年03月31日</v>
      </c>
      <c r="M2" s="23" t="s">
        <v>104</v>
      </c>
    </row>
    <row r="3" spans="1:13" s="235" customFormat="1" ht="17.25" customHeight="1" x14ac:dyDescent="0.25">
      <c r="A3" s="733" t="s">
        <v>488</v>
      </c>
      <c r="B3" s="636" t="s">
        <v>972</v>
      </c>
      <c r="C3" s="630" t="s">
        <v>355</v>
      </c>
      <c r="D3" s="630" t="s">
        <v>489</v>
      </c>
      <c r="E3" s="630" t="s">
        <v>490</v>
      </c>
      <c r="F3" s="494" t="s">
        <v>491</v>
      </c>
      <c r="G3" s="494" t="s">
        <v>492</v>
      </c>
      <c r="H3" s="630" t="s">
        <v>493</v>
      </c>
      <c r="I3" s="630" t="s">
        <v>494</v>
      </c>
      <c r="J3" s="493" t="s">
        <v>474</v>
      </c>
      <c r="K3" s="630" t="s">
        <v>495</v>
      </c>
      <c r="L3" s="492" t="s">
        <v>496</v>
      </c>
      <c r="M3" s="630" t="s">
        <v>78</v>
      </c>
    </row>
    <row r="4" spans="1:13" s="235" customFormat="1" ht="33" x14ac:dyDescent="0.25">
      <c r="A4" s="733"/>
      <c r="B4" s="636"/>
      <c r="C4" s="630"/>
      <c r="D4" s="630"/>
      <c r="E4" s="630"/>
      <c r="F4" s="494" t="s">
        <v>497</v>
      </c>
      <c r="G4" s="494" t="s">
        <v>498</v>
      </c>
      <c r="H4" s="630"/>
      <c r="I4" s="630"/>
      <c r="J4" s="494" t="s">
        <v>499</v>
      </c>
      <c r="K4" s="630"/>
      <c r="L4" s="734" t="s">
        <v>973</v>
      </c>
      <c r="M4" s="630"/>
    </row>
    <row r="5" spans="1:13" ht="18" customHeight="1" x14ac:dyDescent="0.25">
      <c r="A5" s="624">
        <v>1</v>
      </c>
      <c r="B5" s="531"/>
      <c r="C5" s="531"/>
      <c r="D5" s="531"/>
      <c r="E5" s="531"/>
      <c r="F5" s="236"/>
      <c r="G5" s="236"/>
      <c r="H5" s="531"/>
      <c r="I5" s="531"/>
      <c r="J5" s="236"/>
      <c r="K5" s="531"/>
      <c r="L5" s="543">
        <f>I5/MAX(1,D5)</f>
        <v>0</v>
      </c>
      <c r="M5" s="531"/>
    </row>
    <row r="6" spans="1:13" ht="18" customHeight="1" x14ac:dyDescent="0.25">
      <c r="A6" s="624"/>
      <c r="B6" s="531"/>
      <c r="C6" s="531"/>
      <c r="D6" s="531"/>
      <c r="E6" s="531"/>
      <c r="F6" s="236"/>
      <c r="G6" s="236"/>
      <c r="H6" s="531"/>
      <c r="I6" s="531"/>
      <c r="J6" s="236"/>
      <c r="K6" s="531"/>
      <c r="L6" s="543"/>
      <c r="M6" s="531"/>
    </row>
    <row r="7" spans="1:13" ht="18" customHeight="1" x14ac:dyDescent="0.25">
      <c r="A7" s="624">
        <v>2</v>
      </c>
      <c r="B7" s="531"/>
      <c r="C7" s="531"/>
      <c r="D7" s="531"/>
      <c r="E7" s="531"/>
      <c r="F7" s="236"/>
      <c r="G7" s="236"/>
      <c r="H7" s="531"/>
      <c r="I7" s="531"/>
      <c r="J7" s="236"/>
      <c r="K7" s="531"/>
      <c r="L7" s="543">
        <f>I7/MAX(1,D7)</f>
        <v>0</v>
      </c>
      <c r="M7" s="531"/>
    </row>
    <row r="8" spans="1:13" ht="18" customHeight="1" x14ac:dyDescent="0.25">
      <c r="A8" s="624"/>
      <c r="B8" s="531"/>
      <c r="C8" s="531"/>
      <c r="D8" s="531"/>
      <c r="E8" s="531"/>
      <c r="F8" s="236"/>
      <c r="G8" s="236"/>
      <c r="H8" s="531"/>
      <c r="I8" s="531"/>
      <c r="J8" s="236"/>
      <c r="K8" s="531"/>
      <c r="L8" s="543"/>
      <c r="M8" s="531"/>
    </row>
    <row r="9" spans="1:13" ht="18" customHeight="1" x14ac:dyDescent="0.25">
      <c r="A9" s="624">
        <v>3</v>
      </c>
      <c r="B9" s="531"/>
      <c r="C9" s="531"/>
      <c r="D9" s="531"/>
      <c r="E9" s="531"/>
      <c r="F9" s="236"/>
      <c r="G9" s="236"/>
      <c r="H9" s="531"/>
      <c r="I9" s="531"/>
      <c r="J9" s="236"/>
      <c r="K9" s="531"/>
      <c r="L9" s="543">
        <f>I9/MAX(1,D9)</f>
        <v>0</v>
      </c>
      <c r="M9" s="531"/>
    </row>
    <row r="10" spans="1:13" ht="18" customHeight="1" x14ac:dyDescent="0.25">
      <c r="A10" s="624"/>
      <c r="B10" s="531"/>
      <c r="C10" s="531"/>
      <c r="D10" s="531"/>
      <c r="E10" s="531"/>
      <c r="F10" s="236"/>
      <c r="G10" s="236"/>
      <c r="H10" s="531"/>
      <c r="I10" s="531"/>
      <c r="J10" s="236"/>
      <c r="K10" s="531"/>
      <c r="L10" s="543"/>
      <c r="M10" s="531"/>
    </row>
    <row r="11" spans="1:13" ht="18" customHeight="1" x14ac:dyDescent="0.25">
      <c r="A11" s="624">
        <v>4</v>
      </c>
      <c r="B11" s="531"/>
      <c r="C11" s="531"/>
      <c r="D11" s="531"/>
      <c r="E11" s="531"/>
      <c r="F11" s="236"/>
      <c r="G11" s="236"/>
      <c r="H11" s="531"/>
      <c r="I11" s="531"/>
      <c r="J11" s="236"/>
      <c r="K11" s="531"/>
      <c r="L11" s="543">
        <f>I11/MAX(1,D11)</f>
        <v>0</v>
      </c>
      <c r="M11" s="531"/>
    </row>
    <row r="12" spans="1:13" ht="18" customHeight="1" x14ac:dyDescent="0.25">
      <c r="A12" s="624"/>
      <c r="B12" s="531"/>
      <c r="C12" s="531"/>
      <c r="D12" s="531"/>
      <c r="E12" s="531"/>
      <c r="F12" s="236"/>
      <c r="G12" s="236"/>
      <c r="H12" s="531"/>
      <c r="I12" s="531"/>
      <c r="J12" s="236"/>
      <c r="K12" s="531"/>
      <c r="L12" s="543"/>
      <c r="M12" s="531"/>
    </row>
    <row r="13" spans="1:13" ht="18" customHeight="1" x14ac:dyDescent="0.25">
      <c r="A13" s="624">
        <v>5</v>
      </c>
      <c r="B13" s="531"/>
      <c r="C13" s="531"/>
      <c r="D13" s="531"/>
      <c r="E13" s="531"/>
      <c r="F13" s="236"/>
      <c r="G13" s="236"/>
      <c r="H13" s="531"/>
      <c r="I13" s="531"/>
      <c r="J13" s="236"/>
      <c r="K13" s="531"/>
      <c r="L13" s="543">
        <f>I13/MAX(1,D13)</f>
        <v>0</v>
      </c>
      <c r="M13" s="531"/>
    </row>
    <row r="14" spans="1:13" ht="18" customHeight="1" x14ac:dyDescent="0.25">
      <c r="A14" s="624"/>
      <c r="B14" s="531"/>
      <c r="C14" s="531"/>
      <c r="D14" s="531"/>
      <c r="E14" s="531"/>
      <c r="F14" s="236"/>
      <c r="G14" s="236"/>
      <c r="H14" s="531"/>
      <c r="I14" s="531"/>
      <c r="J14" s="236"/>
      <c r="K14" s="531"/>
      <c r="L14" s="543"/>
      <c r="M14" s="531"/>
    </row>
    <row r="15" spans="1:13" ht="18" customHeight="1" x14ac:dyDescent="0.25">
      <c r="A15" s="624">
        <v>6</v>
      </c>
      <c r="B15" s="531"/>
      <c r="C15" s="531"/>
      <c r="D15" s="531"/>
      <c r="E15" s="531"/>
      <c r="F15" s="236"/>
      <c r="G15" s="236"/>
      <c r="H15" s="531"/>
      <c r="I15" s="531"/>
      <c r="J15" s="236"/>
      <c r="K15" s="531"/>
      <c r="L15" s="543">
        <f>I15/MAX(1,D15)</f>
        <v>0</v>
      </c>
      <c r="M15" s="531"/>
    </row>
    <row r="16" spans="1:13" ht="18" customHeight="1" x14ac:dyDescent="0.25">
      <c r="A16" s="624"/>
      <c r="B16" s="531"/>
      <c r="C16" s="531"/>
      <c r="D16" s="531"/>
      <c r="E16" s="531"/>
      <c r="F16" s="236"/>
      <c r="G16" s="236"/>
      <c r="H16" s="531"/>
      <c r="I16" s="531"/>
      <c r="J16" s="236"/>
      <c r="K16" s="531"/>
      <c r="L16" s="543"/>
      <c r="M16" s="531"/>
    </row>
    <row r="17" spans="1:13" ht="18" customHeight="1" x14ac:dyDescent="0.25">
      <c r="A17" s="624">
        <v>7</v>
      </c>
      <c r="B17" s="531"/>
      <c r="C17" s="531"/>
      <c r="D17" s="531"/>
      <c r="E17" s="531"/>
      <c r="F17" s="236"/>
      <c r="G17" s="236"/>
      <c r="H17" s="531"/>
      <c r="I17" s="531"/>
      <c r="J17" s="236"/>
      <c r="K17" s="531"/>
      <c r="L17" s="543">
        <f>I17/MAX(1,D17)</f>
        <v>0</v>
      </c>
      <c r="M17" s="531"/>
    </row>
    <row r="18" spans="1:13" ht="18" customHeight="1" x14ac:dyDescent="0.25">
      <c r="A18" s="624"/>
      <c r="B18" s="531"/>
      <c r="C18" s="531"/>
      <c r="D18" s="531"/>
      <c r="E18" s="531"/>
      <c r="F18" s="236"/>
      <c r="G18" s="236"/>
      <c r="H18" s="531"/>
      <c r="I18" s="531"/>
      <c r="J18" s="236"/>
      <c r="K18" s="531"/>
      <c r="L18" s="543"/>
      <c r="M18" s="531"/>
    </row>
    <row r="19" spans="1:13" ht="18" customHeight="1" x14ac:dyDescent="0.25">
      <c r="A19" s="624">
        <v>8</v>
      </c>
      <c r="B19" s="531"/>
      <c r="C19" s="531"/>
      <c r="D19" s="531"/>
      <c r="E19" s="531"/>
      <c r="F19" s="236"/>
      <c r="G19" s="236"/>
      <c r="H19" s="531"/>
      <c r="I19" s="531"/>
      <c r="J19" s="236"/>
      <c r="K19" s="531"/>
      <c r="L19" s="543">
        <f>I19/MAX(1,D19)</f>
        <v>0</v>
      </c>
      <c r="M19" s="531"/>
    </row>
    <row r="20" spans="1:13" ht="18" customHeight="1" x14ac:dyDescent="0.25">
      <c r="A20" s="624"/>
      <c r="B20" s="531"/>
      <c r="C20" s="531"/>
      <c r="D20" s="531"/>
      <c r="E20" s="531"/>
      <c r="F20" s="236"/>
      <c r="G20" s="236"/>
      <c r="H20" s="531"/>
      <c r="I20" s="531"/>
      <c r="J20" s="236"/>
      <c r="K20" s="531"/>
      <c r="L20" s="543"/>
      <c r="M20" s="531"/>
    </row>
    <row r="21" spans="1:13" ht="18" customHeight="1" x14ac:dyDescent="0.25">
      <c r="A21" s="624">
        <v>9</v>
      </c>
      <c r="B21" s="531"/>
      <c r="C21" s="531"/>
      <c r="D21" s="531"/>
      <c r="E21" s="531"/>
      <c r="F21" s="236"/>
      <c r="G21" s="236"/>
      <c r="H21" s="531"/>
      <c r="I21" s="531"/>
      <c r="J21" s="236"/>
      <c r="K21" s="531"/>
      <c r="L21" s="543">
        <f>I21/MAX(1,D21)</f>
        <v>0</v>
      </c>
      <c r="M21" s="531"/>
    </row>
    <row r="22" spans="1:13" ht="18" customHeight="1" x14ac:dyDescent="0.25">
      <c r="A22" s="624"/>
      <c r="B22" s="531"/>
      <c r="C22" s="531"/>
      <c r="D22" s="531"/>
      <c r="E22" s="531"/>
      <c r="F22" s="236"/>
      <c r="G22" s="236"/>
      <c r="H22" s="531"/>
      <c r="I22" s="531"/>
      <c r="J22" s="236"/>
      <c r="K22" s="531"/>
      <c r="L22" s="543"/>
      <c r="M22" s="531"/>
    </row>
    <row r="23" spans="1:13" ht="18" customHeight="1" x14ac:dyDescent="0.25">
      <c r="A23" s="624">
        <v>10</v>
      </c>
      <c r="B23" s="531"/>
      <c r="C23" s="531"/>
      <c r="D23" s="531"/>
      <c r="E23" s="531"/>
      <c r="F23" s="236"/>
      <c r="G23" s="236"/>
      <c r="H23" s="531"/>
      <c r="I23" s="531"/>
      <c r="J23" s="236"/>
      <c r="K23" s="531"/>
      <c r="L23" s="543">
        <f>I23/MAX(1,D23)</f>
        <v>0</v>
      </c>
      <c r="M23" s="531"/>
    </row>
    <row r="24" spans="1:13" ht="18" customHeight="1" x14ac:dyDescent="0.25">
      <c r="A24" s="624"/>
      <c r="B24" s="531"/>
      <c r="C24" s="531"/>
      <c r="D24" s="531"/>
      <c r="E24" s="531"/>
      <c r="F24" s="236"/>
      <c r="G24" s="236"/>
      <c r="H24" s="531"/>
      <c r="I24" s="531"/>
      <c r="J24" s="236"/>
      <c r="K24" s="531"/>
      <c r="L24" s="543"/>
      <c r="M24" s="531"/>
    </row>
    <row r="25" spans="1:13" x14ac:dyDescent="0.25">
      <c r="A25" s="531"/>
      <c r="B25" s="531"/>
      <c r="C25" s="624" t="s">
        <v>167</v>
      </c>
      <c r="D25" s="657">
        <f>SUM(D5:D24)</f>
        <v>0</v>
      </c>
      <c r="E25" s="531"/>
      <c r="F25" s="531"/>
      <c r="G25" s="531"/>
      <c r="H25" s="624" t="s">
        <v>167</v>
      </c>
      <c r="I25" s="657">
        <f>SUM(I5:I24)</f>
        <v>0</v>
      </c>
      <c r="J25" s="624" t="s">
        <v>167</v>
      </c>
      <c r="K25" s="657">
        <f>SUM(K5:K24)</f>
        <v>0</v>
      </c>
      <c r="L25" s="625" t="s">
        <v>462</v>
      </c>
      <c r="M25" s="531"/>
    </row>
    <row r="26" spans="1:13" ht="10.5" customHeight="1" x14ac:dyDescent="0.25">
      <c r="A26" s="531"/>
      <c r="B26" s="531"/>
      <c r="C26" s="624"/>
      <c r="D26" s="657"/>
      <c r="E26" s="531"/>
      <c r="F26" s="531"/>
      <c r="G26" s="531"/>
      <c r="H26" s="624"/>
      <c r="I26" s="657"/>
      <c r="J26" s="624"/>
      <c r="K26" s="657"/>
      <c r="L26" s="625"/>
      <c r="M26" s="531"/>
    </row>
    <row r="27" spans="1:13" x14ac:dyDescent="0.25">
      <c r="A27" s="177" t="str">
        <f>CONCATENATE("說明：1.本表請填列",YEAR(清單!F3)-1911,"年",MONTH(清單!F3),"月",DAY(清單!F3),"日～",YEAR(清單!F2)-1911,"年",MONTH(清單!F2),"月",DAY(清單!F2),"日轉銷呆帳情形。")</f>
        <v>說明：1.本表請填列108年3月31日～110年3月31日轉銷呆帳情形。</v>
      </c>
    </row>
    <row r="28" spans="1:13" ht="30.6" customHeight="1" x14ac:dyDescent="0.25">
      <c r="A28" s="658" t="str">
        <f>CONCATENATE("　　　2.原已轉銷呆帳筆數計　　筆，金額新台幣　　　　千元（即前次檢查基準日：",YEAR(清單!F3)-1911,"年",MONTH(清單!F3),"月",DAY(清單!F3),"日以前已轉銷呆帳之
　　　　件數及金額合計）")</f>
        <v>　　　2.原已轉銷呆帳筆數計　　筆，金額新台幣　　　　千元（即前次檢查基準日：108年3月31日以前已轉銷呆帳之
　　　　件數及金額合計）</v>
      </c>
      <c r="B28" s="658"/>
      <c r="C28" s="658"/>
      <c r="D28" s="658"/>
      <c r="E28" s="658"/>
      <c r="F28" s="658"/>
      <c r="G28" s="658"/>
      <c r="H28" s="658"/>
      <c r="I28" s="658"/>
      <c r="J28" s="658"/>
      <c r="K28" s="658"/>
      <c r="L28" s="658"/>
      <c r="M28" s="658"/>
    </row>
    <row r="29" spans="1:13" ht="16.5" customHeight="1" x14ac:dyDescent="0.25">
      <c r="A29" s="177" t="s">
        <v>500</v>
      </c>
    </row>
    <row r="30" spans="1:13" ht="16.5" customHeight="1" x14ac:dyDescent="0.25">
      <c r="A30" s="177" t="s">
        <v>501</v>
      </c>
    </row>
  </sheetData>
  <mergeCells count="122">
    <mergeCell ref="I3:I4"/>
    <mergeCell ref="K3:K4"/>
    <mergeCell ref="M3:M4"/>
    <mergeCell ref="A5:A6"/>
    <mergeCell ref="B5:B6"/>
    <mergeCell ref="C5:C6"/>
    <mergeCell ref="D5:D6"/>
    <mergeCell ref="E5:E6"/>
    <mergeCell ref="H5:H6"/>
    <mergeCell ref="I5:I6"/>
    <mergeCell ref="A3:A4"/>
    <mergeCell ref="B3:B4"/>
    <mergeCell ref="C3:C4"/>
    <mergeCell ref="D3:D4"/>
    <mergeCell ref="E3:E4"/>
    <mergeCell ref="H3:H4"/>
    <mergeCell ref="K5:K6"/>
    <mergeCell ref="L5:L6"/>
    <mergeCell ref="M5:M6"/>
    <mergeCell ref="M7:M8"/>
    <mergeCell ref="A9:A10"/>
    <mergeCell ref="B9:B10"/>
    <mergeCell ref="C9:C10"/>
    <mergeCell ref="D9:D10"/>
    <mergeCell ref="E9:E10"/>
    <mergeCell ref="H9:H10"/>
    <mergeCell ref="I9:I10"/>
    <mergeCell ref="K9:K10"/>
    <mergeCell ref="L9:L10"/>
    <mergeCell ref="M9:M10"/>
    <mergeCell ref="A7:A8"/>
    <mergeCell ref="B7:B8"/>
    <mergeCell ref="C7:C8"/>
    <mergeCell ref="D7:D8"/>
    <mergeCell ref="E7:E8"/>
    <mergeCell ref="H7:H8"/>
    <mergeCell ref="I7:I8"/>
    <mergeCell ref="K7:K8"/>
    <mergeCell ref="L7:L8"/>
    <mergeCell ref="M11:M12"/>
    <mergeCell ref="A13:A14"/>
    <mergeCell ref="B13:B14"/>
    <mergeCell ref="C13:C14"/>
    <mergeCell ref="D13:D14"/>
    <mergeCell ref="E13:E14"/>
    <mergeCell ref="H13:H14"/>
    <mergeCell ref="I13:I14"/>
    <mergeCell ref="K13:K14"/>
    <mergeCell ref="L13:L14"/>
    <mergeCell ref="M13:M14"/>
    <mergeCell ref="A11:A12"/>
    <mergeCell ref="B11:B12"/>
    <mergeCell ref="C11:C12"/>
    <mergeCell ref="D11:D12"/>
    <mergeCell ref="E11:E12"/>
    <mergeCell ref="H11:H12"/>
    <mergeCell ref="I11:I12"/>
    <mergeCell ref="K11:K12"/>
    <mergeCell ref="L11:L12"/>
    <mergeCell ref="M15:M16"/>
    <mergeCell ref="A17:A18"/>
    <mergeCell ref="B17:B18"/>
    <mergeCell ref="C17:C18"/>
    <mergeCell ref="D17:D18"/>
    <mergeCell ref="E17:E18"/>
    <mergeCell ref="H17:H18"/>
    <mergeCell ref="I17:I18"/>
    <mergeCell ref="K17:K18"/>
    <mergeCell ref="L17:L18"/>
    <mergeCell ref="M17:M18"/>
    <mergeCell ref="A15:A16"/>
    <mergeCell ref="B15:B16"/>
    <mergeCell ref="C15:C16"/>
    <mergeCell ref="D15:D16"/>
    <mergeCell ref="E15:E16"/>
    <mergeCell ref="H15:H16"/>
    <mergeCell ref="I15:I16"/>
    <mergeCell ref="K15:K16"/>
    <mergeCell ref="L15:L16"/>
    <mergeCell ref="M19:M20"/>
    <mergeCell ref="A21:A22"/>
    <mergeCell ref="B21:B22"/>
    <mergeCell ref="C21:C22"/>
    <mergeCell ref="D21:D22"/>
    <mergeCell ref="E21:E22"/>
    <mergeCell ref="H21:H22"/>
    <mergeCell ref="I21:I22"/>
    <mergeCell ref="K21:K22"/>
    <mergeCell ref="L21:L22"/>
    <mergeCell ref="M21:M22"/>
    <mergeCell ref="A19:A20"/>
    <mergeCell ref="B19:B20"/>
    <mergeCell ref="C19:C20"/>
    <mergeCell ref="D19:D20"/>
    <mergeCell ref="E19:E20"/>
    <mergeCell ref="H19:H20"/>
    <mergeCell ref="I19:I20"/>
    <mergeCell ref="K19:K20"/>
    <mergeCell ref="L19:L20"/>
    <mergeCell ref="K25:K26"/>
    <mergeCell ref="L25:L26"/>
    <mergeCell ref="M25:M26"/>
    <mergeCell ref="A28:M28"/>
    <mergeCell ref="K23:K24"/>
    <mergeCell ref="L23:L24"/>
    <mergeCell ref="M23:M24"/>
    <mergeCell ref="A25:A26"/>
    <mergeCell ref="B25:B26"/>
    <mergeCell ref="C25:C26"/>
    <mergeCell ref="D25:D26"/>
    <mergeCell ref="E25:E26"/>
    <mergeCell ref="F25:G26"/>
    <mergeCell ref="H25:H26"/>
    <mergeCell ref="A23:A24"/>
    <mergeCell ref="B23:B24"/>
    <mergeCell ref="C23:C24"/>
    <mergeCell ref="D23:D24"/>
    <mergeCell ref="E23:E24"/>
    <mergeCell ref="H23:H24"/>
    <mergeCell ref="I23:I24"/>
    <mergeCell ref="I25:I26"/>
    <mergeCell ref="J25:J26"/>
  </mergeCells>
  <phoneticPr fontId="6" type="noConversion"/>
  <pageMargins left="0.98425196850393704" right="0.19685039370078741" top="0.15748031496062992" bottom="0.39370078740157483" header="0.15748031496062992" footer="0.15748031496062992"/>
  <pageSetup paperSize="9" fitToWidth="0" fitToHeight="0" orientation="landscape" r:id="rId1"/>
  <headerFooter alignWithMargins="0">
    <oddFooter>&amp;L&amp;"標楷體,粗體"　　　主管：&amp;C&amp;"標楷體,粗體"    填表人：                     填表人電話：&amp;R&amp;"標楷體,粗體"110.3.31版</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B17" sqref="B17"/>
    </sheetView>
  </sheetViews>
  <sheetFormatPr defaultColWidth="8" defaultRowHeight="21" x14ac:dyDescent="0.25"/>
  <cols>
    <col min="1" max="1" width="4.75" style="247" customWidth="1"/>
    <col min="2" max="2" width="90.875" customWidth="1"/>
    <col min="3" max="4" width="12.875" customWidth="1"/>
    <col min="5" max="8" width="12.875" style="246" customWidth="1"/>
    <col min="9" max="9" width="8" style="246" customWidth="1"/>
    <col min="10" max="16384" width="8" style="246"/>
  </cols>
  <sheetData>
    <row r="1" spans="1:8" ht="27.75" x14ac:dyDescent="0.25">
      <c r="A1" s="659" t="s">
        <v>747</v>
      </c>
      <c r="B1" s="659"/>
      <c r="C1" s="245"/>
      <c r="D1" s="150"/>
      <c r="E1" s="150"/>
      <c r="F1" s="150"/>
      <c r="G1" s="150"/>
      <c r="H1" s="150"/>
    </row>
    <row r="2" spans="1:8" ht="27.75" x14ac:dyDescent="0.25">
      <c r="A2" s="18" t="str">
        <f>清單!F1</f>
        <v>○○縣○○鄉農會信用部</v>
      </c>
      <c r="B2" s="412"/>
      <c r="C2" s="245"/>
      <c r="D2" s="150"/>
      <c r="E2" s="150"/>
      <c r="F2" s="150"/>
      <c r="G2" s="150"/>
      <c r="H2" s="150"/>
    </row>
    <row r="3" spans="1:8" ht="23.25" customHeight="1" x14ac:dyDescent="0.25">
      <c r="A3" s="18"/>
      <c r="B3" s="368" t="str">
        <f>"檢查基準日："&amp;TEXT(清單!F2,"eeee年mm月dd日")</f>
        <v>檢查基準日：110年03月31日</v>
      </c>
    </row>
    <row r="4" spans="1:8" ht="16.5" customHeight="1" x14ac:dyDescent="0.3">
      <c r="A4" s="660" t="s">
        <v>513</v>
      </c>
      <c r="B4" s="660"/>
    </row>
    <row r="5" spans="1:8" ht="6" customHeight="1" x14ac:dyDescent="0.25"/>
    <row r="6" spans="1:8" s="251" customFormat="1" ht="43.5" customHeight="1" x14ac:dyDescent="0.25">
      <c r="A6" s="248" t="s">
        <v>514</v>
      </c>
      <c r="B6" s="410" t="str">
        <f>"上次檢查("&amp;TEXT(清單!F3,"eee年mm月dd日")&amp;")至"&amp;TEXT(清單!F2,"eee年mm月dd日")&amp;"共購買(      )筆次順位金融債券，交易金額共計(          ) 千元，利率介於(       ) ％～ (       ) ％。"</f>
        <v>上次檢查(108年03月31日)至110年03月31日共購買(      )筆次順位金融債券，交易金額共計(          ) 千元，利率介於(       ) ％～ (       ) ％。</v>
      </c>
      <c r="C6" s="249"/>
      <c r="D6" s="250"/>
    </row>
    <row r="7" spans="1:8" s="252" customFormat="1" ht="45.75" customHeight="1" x14ac:dyDescent="0.3">
      <c r="A7" s="248" t="s">
        <v>515</v>
      </c>
      <c r="B7" s="410" t="str">
        <f>"上次檢查("&amp;TEXT(清單!F3,"eee年mm月dd日")&amp;")至"&amp;TEXT(清單!F2,"eee年mm月dd日")&amp;"共承作(       )筆短天期附條件交易，承作金額合計 (            ) 千元，利率介於(      ) ％～ (       )％。"</f>
        <v>上次檢查(108年03月31日)至110年03月31日共承作(       )筆短天期附條件交易，承作金額合計 (            ) 千元，利率介於(      ) ％～ (       )％。</v>
      </c>
      <c r="C7" s="253"/>
      <c r="D7" s="253"/>
    </row>
    <row r="8" spans="1:8" s="252" customFormat="1" ht="0.75" customHeight="1" x14ac:dyDescent="0.3">
      <c r="B8" s="369"/>
      <c r="C8" s="253"/>
      <c r="D8" s="253"/>
    </row>
    <row r="9" spans="1:8" s="252" customFormat="1" ht="25.5" customHeight="1" x14ac:dyDescent="0.3">
      <c r="A9" s="248" t="s">
        <v>516</v>
      </c>
      <c r="B9" s="410" t="s">
        <v>742</v>
      </c>
      <c r="C9" s="253"/>
      <c r="D9" s="253"/>
    </row>
    <row r="10" spans="1:8" s="252" customFormat="1" ht="53.25" customHeight="1" x14ac:dyDescent="0.3">
      <c r="B10" s="411" t="s">
        <v>753</v>
      </c>
      <c r="C10" s="253"/>
      <c r="D10" s="253"/>
    </row>
    <row r="11" spans="1:8" s="252" customFormat="1" ht="57.75" customHeight="1" x14ac:dyDescent="0.3">
      <c r="B11" s="411" t="s">
        <v>752</v>
      </c>
      <c r="C11" s="253"/>
      <c r="D11" s="253"/>
    </row>
    <row r="12" spans="1:8" ht="51.75" customHeight="1" x14ac:dyDescent="0.25">
      <c r="A12" s="246"/>
      <c r="B12" s="411" t="s">
        <v>754</v>
      </c>
    </row>
    <row r="13" spans="1:8" ht="54" customHeight="1" x14ac:dyDescent="0.25">
      <c r="A13" s="246"/>
      <c r="B13" s="411" t="s">
        <v>756</v>
      </c>
    </row>
    <row r="14" spans="1:8" ht="47.25" customHeight="1" x14ac:dyDescent="0.25">
      <c r="A14" s="246"/>
      <c r="B14" s="411" t="s">
        <v>757</v>
      </c>
    </row>
    <row r="15" spans="1:8" ht="44.25" customHeight="1" x14ac:dyDescent="0.25">
      <c r="A15" s="246"/>
      <c r="B15" s="411" t="s">
        <v>755</v>
      </c>
    </row>
    <row r="16" spans="1:8" ht="34.5" customHeight="1" x14ac:dyDescent="0.25">
      <c r="A16" s="246"/>
      <c r="B16" s="411" t="s">
        <v>755</v>
      </c>
    </row>
    <row r="17" spans="1:6" ht="48" customHeight="1" x14ac:dyDescent="0.25">
      <c r="A17" s="248"/>
      <c r="B17" s="411" t="s">
        <v>755</v>
      </c>
    </row>
    <row r="18" spans="1:6" ht="48" customHeight="1" x14ac:dyDescent="0.25">
      <c r="A18" s="248"/>
      <c r="B18" s="411"/>
    </row>
    <row r="19" spans="1:6" x14ac:dyDescent="0.3">
      <c r="A19" s="660" t="s">
        <v>746</v>
      </c>
      <c r="B19" s="660"/>
    </row>
    <row r="20" spans="1:6" ht="30.75" customHeight="1" x14ac:dyDescent="0.3">
      <c r="A20" s="246"/>
      <c r="B20" s="399" t="s">
        <v>743</v>
      </c>
      <c r="C20" s="1"/>
      <c r="D20" s="1"/>
    </row>
    <row r="21" spans="1:6" ht="24.75" customHeight="1" x14ac:dyDescent="0.25">
      <c r="A21" s="246"/>
      <c r="B21" s="413" t="s">
        <v>745</v>
      </c>
      <c r="C21" s="1"/>
      <c r="D21" s="1"/>
    </row>
    <row r="22" spans="1:6" ht="24" customHeight="1" x14ac:dyDescent="0.25">
      <c r="A22" s="246"/>
      <c r="B22" s="237" t="s">
        <v>744</v>
      </c>
      <c r="C22" s="1"/>
      <c r="D22" s="1"/>
    </row>
    <row r="23" spans="1:6" ht="9" customHeight="1" x14ac:dyDescent="0.25">
      <c r="A23" s="246"/>
      <c r="B23" s="237"/>
      <c r="C23" s="1"/>
      <c r="D23" s="1"/>
    </row>
    <row r="24" spans="1:6" ht="24.75" customHeight="1" x14ac:dyDescent="0.25"/>
    <row r="30" spans="1:6" x14ac:dyDescent="0.25">
      <c r="B30" s="148"/>
      <c r="C30" s="148"/>
      <c r="D30" s="148"/>
      <c r="E30" s="254"/>
      <c r="F30" s="254"/>
    </row>
    <row r="31" spans="1:6" ht="21" customHeight="1" x14ac:dyDescent="0.25"/>
    <row r="32" spans="1:6" x14ac:dyDescent="0.25">
      <c r="B32" s="148"/>
      <c r="C32" s="148"/>
      <c r="D32" s="148"/>
      <c r="E32" s="254"/>
      <c r="F32" s="254"/>
    </row>
  </sheetData>
  <mergeCells count="3">
    <mergeCell ref="A1:B1"/>
    <mergeCell ref="A4:B4"/>
    <mergeCell ref="A19:B19"/>
  </mergeCells>
  <phoneticPr fontId="6" type="noConversion"/>
  <pageMargins left="0.35433070866141736" right="0.15748031496062992" top="0.51181102362204722" bottom="0.74803149606299213" header="0.27559055118110237" footer="0.39370078740157483"/>
  <pageSetup paperSize="9" fitToWidth="0" fitToHeight="0" orientation="portrait" r:id="rId1"/>
  <headerFooter>
    <oddFooter>&amp;L&amp;"標楷體,粗體"主管：&amp;C&amp;"標楷體,標準"    &amp;"標楷體,粗體"填表人：                     填表人電話：&amp;R&amp;"標楷體,粗體"110.3.31版</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C8" sqref="C8"/>
    </sheetView>
  </sheetViews>
  <sheetFormatPr defaultColWidth="18.375" defaultRowHeight="19.5" x14ac:dyDescent="0.25"/>
  <cols>
    <col min="1" max="1" width="5" style="237" customWidth="1"/>
    <col min="2" max="2" width="34.25" style="237" customWidth="1"/>
    <col min="3" max="5" width="23.125" style="237" customWidth="1"/>
    <col min="6" max="6" width="9.5" style="237" customWidth="1"/>
    <col min="7" max="7" width="18.375" style="237" customWidth="1"/>
    <col min="8" max="16384" width="18.375" style="237"/>
  </cols>
  <sheetData>
    <row r="1" spans="1:7" s="13" customFormat="1" ht="27" customHeight="1" x14ac:dyDescent="0.25">
      <c r="A1" s="13" t="s">
        <v>748</v>
      </c>
      <c r="C1" s="517" t="s">
        <v>55</v>
      </c>
      <c r="D1" s="517"/>
    </row>
    <row r="2" spans="1:7" x14ac:dyDescent="0.25">
      <c r="A2" s="237" t="str">
        <f>清單!F1</f>
        <v>○○縣○○鄉農會信用部</v>
      </c>
      <c r="C2" s="662" t="str">
        <f>"檢查基準日："&amp;TEXT(清單!F2,"eeee年mm月dd日")</f>
        <v>檢查基準日：110年03月31日</v>
      </c>
      <c r="D2" s="662"/>
      <c r="F2" s="238" t="s">
        <v>104</v>
      </c>
    </row>
    <row r="3" spans="1:7" x14ac:dyDescent="0.25">
      <c r="A3" s="663" t="s">
        <v>502</v>
      </c>
      <c r="B3" s="663"/>
      <c r="C3" s="391">
        <f>DATE(YEAR(清單!$F$2)-2,12,31)</f>
        <v>43830</v>
      </c>
      <c r="D3" s="391">
        <f>DATE(YEAR(清單!$F$2)-1,12,31)</f>
        <v>44196</v>
      </c>
      <c r="E3" s="664">
        <f>清單!F2</f>
        <v>44286</v>
      </c>
      <c r="F3" s="664"/>
    </row>
    <row r="4" spans="1:7" x14ac:dyDescent="0.25">
      <c r="A4" s="663"/>
      <c r="B4" s="663"/>
      <c r="C4" s="392" t="s">
        <v>237</v>
      </c>
      <c r="D4" s="392" t="s">
        <v>237</v>
      </c>
      <c r="E4" s="392" t="s">
        <v>237</v>
      </c>
      <c r="F4" s="392" t="s">
        <v>297</v>
      </c>
    </row>
    <row r="5" spans="1:7" x14ac:dyDescent="0.3">
      <c r="A5" s="661" t="s">
        <v>740</v>
      </c>
      <c r="B5" s="239" t="s">
        <v>503</v>
      </c>
      <c r="C5" s="240"/>
      <c r="D5" s="240"/>
      <c r="E5" s="240"/>
      <c r="F5" s="241">
        <f>E5/MAX(1,$E$14)</f>
        <v>0</v>
      </c>
      <c r="G5" s="242"/>
    </row>
    <row r="6" spans="1:7" x14ac:dyDescent="0.3">
      <c r="A6" s="661"/>
      <c r="B6" s="239" t="s">
        <v>504</v>
      </c>
      <c r="C6" s="240"/>
      <c r="D6" s="240"/>
      <c r="E6" s="240"/>
      <c r="F6" s="241">
        <f>E6/MAX(1,$E$14)</f>
        <v>0</v>
      </c>
      <c r="G6" s="242"/>
    </row>
    <row r="7" spans="1:7" x14ac:dyDescent="0.3">
      <c r="A7" s="661"/>
      <c r="B7" s="239" t="s">
        <v>505</v>
      </c>
      <c r="C7" s="240"/>
      <c r="D7" s="240"/>
      <c r="E7" s="240"/>
      <c r="F7" s="241">
        <f>E7/MAX(1,$E$14)</f>
        <v>0</v>
      </c>
      <c r="G7" s="242"/>
    </row>
    <row r="8" spans="1:7" x14ac:dyDescent="0.3">
      <c r="A8" s="661"/>
      <c r="B8" s="239" t="s">
        <v>506</v>
      </c>
      <c r="C8" s="240"/>
      <c r="D8" s="240"/>
      <c r="E8" s="240"/>
      <c r="F8" s="241"/>
      <c r="G8" s="242"/>
    </row>
    <row r="9" spans="1:7" x14ac:dyDescent="0.3">
      <c r="A9" s="661"/>
      <c r="B9" s="239" t="s">
        <v>507</v>
      </c>
      <c r="C9" s="240"/>
      <c r="D9" s="240"/>
      <c r="E9" s="240"/>
      <c r="F9" s="241">
        <f t="shared" ref="F9:F14" si="0">E9/MAX(1,$E$14)</f>
        <v>0</v>
      </c>
      <c r="G9" s="242"/>
    </row>
    <row r="10" spans="1:7" x14ac:dyDescent="0.3">
      <c r="A10" s="661"/>
      <c r="B10" s="239" t="s">
        <v>508</v>
      </c>
      <c r="C10" s="240"/>
      <c r="D10" s="240"/>
      <c r="E10" s="240"/>
      <c r="F10" s="241">
        <f t="shared" si="0"/>
        <v>0</v>
      </c>
      <c r="G10" s="242"/>
    </row>
    <row r="11" spans="1:7" x14ac:dyDescent="0.3">
      <c r="A11" s="661"/>
      <c r="B11" s="239" t="s">
        <v>59</v>
      </c>
      <c r="C11" s="240"/>
      <c r="D11" s="240"/>
      <c r="E11" s="240"/>
      <c r="F11" s="241">
        <f t="shared" si="0"/>
        <v>0</v>
      </c>
      <c r="G11" s="242"/>
    </row>
    <row r="12" spans="1:7" x14ac:dyDescent="0.3">
      <c r="A12" s="661"/>
      <c r="B12" s="239"/>
      <c r="C12" s="240"/>
      <c r="D12" s="240"/>
      <c r="E12" s="240"/>
      <c r="F12" s="241">
        <f t="shared" si="0"/>
        <v>0</v>
      </c>
      <c r="G12" s="242"/>
    </row>
    <row r="13" spans="1:7" x14ac:dyDescent="0.3">
      <c r="A13" s="661"/>
      <c r="B13" s="239"/>
      <c r="C13" s="240"/>
      <c r="D13" s="240"/>
      <c r="E13" s="240"/>
      <c r="F13" s="241">
        <f t="shared" si="0"/>
        <v>0</v>
      </c>
      <c r="G13" s="242"/>
    </row>
    <row r="14" spans="1:7" x14ac:dyDescent="0.3">
      <c r="A14" s="661"/>
      <c r="B14" s="239" t="s">
        <v>167</v>
      </c>
      <c r="C14" s="240">
        <f>SUM(C5:C13)</f>
        <v>0</v>
      </c>
      <c r="D14" s="240">
        <f>SUM(D5:D13)</f>
        <v>0</v>
      </c>
      <c r="E14" s="240">
        <f>SUM(E5:E13)</f>
        <v>0</v>
      </c>
      <c r="F14" s="241">
        <f t="shared" si="0"/>
        <v>0</v>
      </c>
      <c r="G14" s="242"/>
    </row>
    <row r="15" spans="1:7" x14ac:dyDescent="0.3">
      <c r="A15" s="661" t="s">
        <v>741</v>
      </c>
      <c r="B15" s="243" t="s">
        <v>509</v>
      </c>
      <c r="C15" s="244"/>
      <c r="D15" s="244"/>
      <c r="E15" s="244"/>
      <c r="F15" s="241">
        <f t="shared" ref="F15:F24" si="1">E15/MAX(1,$E$24)</f>
        <v>0</v>
      </c>
      <c r="G15" s="242"/>
    </row>
    <row r="16" spans="1:7" x14ac:dyDescent="0.3">
      <c r="A16" s="661"/>
      <c r="B16" s="239" t="s">
        <v>510</v>
      </c>
      <c r="C16" s="240"/>
      <c r="D16" s="240"/>
      <c r="E16" s="240"/>
      <c r="F16" s="241">
        <f t="shared" si="1"/>
        <v>0</v>
      </c>
      <c r="G16" s="242"/>
    </row>
    <row r="17" spans="1:7" x14ac:dyDescent="0.3">
      <c r="A17" s="661"/>
      <c r="B17" s="239" t="s">
        <v>511</v>
      </c>
      <c r="C17" s="240"/>
      <c r="D17" s="240"/>
      <c r="E17" s="240"/>
      <c r="F17" s="241">
        <f t="shared" si="1"/>
        <v>0</v>
      </c>
      <c r="G17" s="242"/>
    </row>
    <row r="18" spans="1:7" x14ac:dyDescent="0.3">
      <c r="A18" s="661"/>
      <c r="B18" s="239" t="s">
        <v>59</v>
      </c>
      <c r="C18" s="240"/>
      <c r="D18" s="240"/>
      <c r="E18" s="240"/>
      <c r="F18" s="241">
        <f t="shared" si="1"/>
        <v>0</v>
      </c>
      <c r="G18" s="242"/>
    </row>
    <row r="19" spans="1:7" x14ac:dyDescent="0.3">
      <c r="A19" s="661"/>
      <c r="B19" s="239"/>
      <c r="C19" s="240"/>
      <c r="D19" s="240"/>
      <c r="E19" s="240"/>
      <c r="F19" s="241">
        <f t="shared" si="1"/>
        <v>0</v>
      </c>
      <c r="G19" s="242"/>
    </row>
    <row r="20" spans="1:7" x14ac:dyDescent="0.3">
      <c r="A20" s="661"/>
      <c r="B20" s="239"/>
      <c r="C20" s="240"/>
      <c r="D20" s="240"/>
      <c r="E20" s="240"/>
      <c r="F20" s="241">
        <f t="shared" si="1"/>
        <v>0</v>
      </c>
      <c r="G20" s="242"/>
    </row>
    <row r="21" spans="1:7" x14ac:dyDescent="0.3">
      <c r="A21" s="661"/>
      <c r="C21" s="240"/>
      <c r="D21" s="240"/>
      <c r="E21" s="240"/>
      <c r="F21" s="241">
        <f t="shared" si="1"/>
        <v>0</v>
      </c>
      <c r="G21" s="242"/>
    </row>
    <row r="22" spans="1:7" ht="19.899999999999999" customHeight="1" x14ac:dyDescent="0.3">
      <c r="A22" s="661"/>
      <c r="B22" s="239"/>
      <c r="C22" s="240"/>
      <c r="D22" s="240"/>
      <c r="E22" s="240"/>
      <c r="F22" s="241">
        <f t="shared" si="1"/>
        <v>0</v>
      </c>
      <c r="G22" s="242"/>
    </row>
    <row r="23" spans="1:7" x14ac:dyDescent="0.3">
      <c r="A23" s="661"/>
      <c r="B23" s="239"/>
      <c r="C23" s="240"/>
      <c r="D23" s="240"/>
      <c r="E23" s="240"/>
      <c r="F23" s="241">
        <f t="shared" si="1"/>
        <v>0</v>
      </c>
      <c r="G23" s="242"/>
    </row>
    <row r="24" spans="1:7" x14ac:dyDescent="0.3">
      <c r="A24" s="661"/>
      <c r="B24" s="239" t="s">
        <v>512</v>
      </c>
      <c r="C24" s="240">
        <f>SUM(C14:C23)</f>
        <v>0</v>
      </c>
      <c r="D24" s="240">
        <f>SUM(D14:D23)</f>
        <v>0</v>
      </c>
      <c r="E24" s="240">
        <f>SUM(E15:E23)</f>
        <v>0</v>
      </c>
      <c r="F24" s="241">
        <f t="shared" si="1"/>
        <v>0</v>
      </c>
      <c r="G24" s="242"/>
    </row>
    <row r="29" spans="1:7" ht="19.5" customHeight="1" x14ac:dyDescent="0.25"/>
    <row r="30" spans="1:7" ht="19.5" customHeight="1" x14ac:dyDescent="0.25"/>
  </sheetData>
  <mergeCells count="6">
    <mergeCell ref="A15:A24"/>
    <mergeCell ref="C1:D1"/>
    <mergeCell ref="C2:D2"/>
    <mergeCell ref="A3:B4"/>
    <mergeCell ref="E3:F3"/>
    <mergeCell ref="A5:A14"/>
  </mergeCells>
  <phoneticPr fontId="6" type="noConversion"/>
  <printOptions horizontalCentered="1"/>
  <pageMargins left="0.98425196850393704" right="0.19685039370078741" top="0.55118110236220474" bottom="0.51181102362204722" header="0.27559055118110237" footer="0.15748031496062992"/>
  <pageSetup paperSize="9" fitToWidth="0" fitToHeight="0" orientation="landscape" r:id="rId1"/>
  <headerFooter alignWithMargins="0">
    <oddFooter>&amp;L&amp;"標楷體,粗體"         主管：&amp;C&amp;"標楷體,粗體"    填表人：                     填表人電話：&amp;R&amp;"標楷體,粗體"110.3.31版</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E24" sqref="E24"/>
    </sheetView>
  </sheetViews>
  <sheetFormatPr defaultColWidth="18.375" defaultRowHeight="19.5" x14ac:dyDescent="0.25"/>
  <cols>
    <col min="1" max="7" width="17" style="237" customWidth="1"/>
    <col min="8" max="8" width="18.375" style="237" customWidth="1"/>
    <col min="9" max="16384" width="18.375" style="237"/>
  </cols>
  <sheetData>
    <row r="1" spans="1:7" s="14" customFormat="1" ht="21" x14ac:dyDescent="0.25">
      <c r="A1" s="13" t="s">
        <v>57</v>
      </c>
      <c r="D1" s="15" t="s">
        <v>58</v>
      </c>
    </row>
    <row r="2" spans="1:7" x14ac:dyDescent="0.25">
      <c r="A2" s="237" t="str">
        <f>清單!F1</f>
        <v>○○縣○○鄉農會信用部</v>
      </c>
      <c r="B2" s="255"/>
      <c r="C2" s="662" t="str">
        <f>"檢查基準日："&amp;TEXT(清單!F2,"eeee年mm月dd日")</f>
        <v>檢查基準日：110年03月31日</v>
      </c>
      <c r="D2" s="662"/>
      <c r="E2" s="662"/>
      <c r="G2" s="238" t="s">
        <v>104</v>
      </c>
    </row>
    <row r="3" spans="1:7" x14ac:dyDescent="0.25">
      <c r="A3" s="476" t="s">
        <v>517</v>
      </c>
      <c r="B3" s="476" t="s">
        <v>518</v>
      </c>
      <c r="C3" s="476" t="s">
        <v>519</v>
      </c>
      <c r="D3" s="476" t="s">
        <v>520</v>
      </c>
      <c r="E3" s="476" t="s">
        <v>521</v>
      </c>
      <c r="F3" s="476" t="s">
        <v>522</v>
      </c>
      <c r="G3" s="476" t="s">
        <v>440</v>
      </c>
    </row>
    <row r="4" spans="1:7" ht="24.75" customHeight="1" x14ac:dyDescent="0.25">
      <c r="A4" s="256"/>
      <c r="B4" s="256"/>
      <c r="C4" s="256"/>
      <c r="D4" s="256"/>
      <c r="E4" s="256"/>
      <c r="F4" s="256"/>
      <c r="G4" s="256"/>
    </row>
    <row r="5" spans="1:7" ht="24.75" customHeight="1" x14ac:dyDescent="0.25">
      <c r="A5" s="257"/>
      <c r="B5" s="257"/>
      <c r="C5" s="257"/>
      <c r="D5" s="257"/>
      <c r="E5" s="257"/>
      <c r="F5" s="257"/>
      <c r="G5" s="257"/>
    </row>
    <row r="6" spans="1:7" ht="24.75" customHeight="1" x14ac:dyDescent="0.25">
      <c r="A6" s="257"/>
      <c r="B6" s="257"/>
      <c r="C6" s="257"/>
      <c r="D6" s="257"/>
      <c r="E6" s="257"/>
      <c r="F6" s="257"/>
      <c r="G6" s="257"/>
    </row>
    <row r="7" spans="1:7" ht="24.75" customHeight="1" x14ac:dyDescent="0.25">
      <c r="A7" s="257"/>
      <c r="B7" s="257"/>
      <c r="C7" s="257"/>
      <c r="D7" s="257"/>
      <c r="E7" s="257"/>
      <c r="F7" s="257"/>
      <c r="G7" s="257"/>
    </row>
    <row r="8" spans="1:7" ht="24.75" customHeight="1" x14ac:dyDescent="0.25">
      <c r="A8" s="257"/>
      <c r="B8" s="257"/>
      <c r="C8" s="257"/>
      <c r="D8" s="257"/>
      <c r="E8" s="257"/>
      <c r="F8" s="257"/>
      <c r="G8" s="257"/>
    </row>
    <row r="9" spans="1:7" ht="24.75" customHeight="1" x14ac:dyDescent="0.25">
      <c r="A9" s="257"/>
      <c r="B9" s="257"/>
      <c r="C9" s="257"/>
      <c r="D9" s="257"/>
      <c r="E9" s="257"/>
      <c r="F9" s="257"/>
      <c r="G9" s="257"/>
    </row>
    <row r="10" spans="1:7" ht="24.75" customHeight="1" x14ac:dyDescent="0.25">
      <c r="A10" s="257"/>
      <c r="B10" s="257"/>
      <c r="C10" s="257"/>
      <c r="D10" s="257"/>
      <c r="E10" s="257"/>
      <c r="F10" s="257"/>
      <c r="G10" s="257"/>
    </row>
    <row r="11" spans="1:7" ht="24.75" customHeight="1" x14ac:dyDescent="0.25">
      <c r="A11" s="257"/>
      <c r="B11" s="257"/>
      <c r="C11" s="257"/>
      <c r="D11" s="257"/>
      <c r="E11" s="257"/>
      <c r="F11" s="257"/>
      <c r="G11" s="257"/>
    </row>
    <row r="12" spans="1:7" ht="24.75" customHeight="1" x14ac:dyDescent="0.25">
      <c r="A12" s="257"/>
      <c r="B12" s="257"/>
      <c r="C12" s="257"/>
      <c r="D12" s="257"/>
      <c r="E12" s="257"/>
      <c r="F12" s="257"/>
      <c r="G12" s="257"/>
    </row>
    <row r="13" spans="1:7" ht="24.75" customHeight="1" x14ac:dyDescent="0.25">
      <c r="A13" s="257"/>
      <c r="B13" s="257"/>
      <c r="C13" s="257"/>
      <c r="D13" s="257"/>
      <c r="E13" s="257"/>
      <c r="F13" s="257"/>
      <c r="G13" s="257"/>
    </row>
    <row r="14" spans="1:7" ht="24.75" customHeight="1" x14ac:dyDescent="0.25">
      <c r="A14" s="257"/>
      <c r="B14" s="257"/>
      <c r="C14" s="257"/>
      <c r="D14" s="257"/>
      <c r="E14" s="257"/>
      <c r="F14" s="257"/>
      <c r="G14" s="257"/>
    </row>
    <row r="15" spans="1:7" ht="24.75" customHeight="1" x14ac:dyDescent="0.25">
      <c r="A15" s="257"/>
      <c r="B15" s="257"/>
      <c r="C15" s="257"/>
      <c r="D15" s="257"/>
      <c r="E15" s="257"/>
      <c r="F15" s="257"/>
      <c r="G15" s="257"/>
    </row>
    <row r="16" spans="1:7" ht="24.75" customHeight="1" x14ac:dyDescent="0.25">
      <c r="A16" s="257"/>
      <c r="B16" s="257"/>
      <c r="C16" s="257"/>
      <c r="D16" s="257"/>
      <c r="E16" s="257"/>
      <c r="F16" s="257"/>
      <c r="G16" s="257"/>
    </row>
    <row r="17" spans="1:7" ht="24.75" customHeight="1" x14ac:dyDescent="0.25">
      <c r="A17" s="257"/>
      <c r="B17" s="257"/>
      <c r="C17" s="257"/>
      <c r="D17" s="257"/>
      <c r="E17" s="257"/>
      <c r="F17" s="257"/>
      <c r="G17" s="257"/>
    </row>
    <row r="18" spans="1:7" ht="24.75" customHeight="1" x14ac:dyDescent="0.25">
      <c r="A18" s="257"/>
      <c r="B18" s="257"/>
      <c r="C18" s="257"/>
      <c r="D18" s="257"/>
      <c r="E18" s="257"/>
      <c r="F18" s="257"/>
      <c r="G18" s="257"/>
    </row>
    <row r="19" spans="1:7" ht="24.75" customHeight="1" x14ac:dyDescent="0.25">
      <c r="A19" s="257"/>
      <c r="B19" s="257"/>
      <c r="C19" s="257"/>
      <c r="D19" s="257"/>
      <c r="E19" s="257"/>
      <c r="F19" s="257"/>
      <c r="G19" s="257"/>
    </row>
    <row r="20" spans="1:7" ht="24.75" customHeight="1" x14ac:dyDescent="0.25">
      <c r="A20" s="257"/>
      <c r="B20" s="257"/>
      <c r="C20" s="257"/>
      <c r="D20" s="257"/>
      <c r="E20" s="257"/>
      <c r="F20" s="257"/>
      <c r="G20" s="257"/>
    </row>
    <row r="21" spans="1:7" ht="24.75" customHeight="1" x14ac:dyDescent="0.25">
      <c r="A21" s="258"/>
      <c r="B21" s="258"/>
      <c r="C21" s="258"/>
      <c r="D21" s="258"/>
      <c r="E21" s="258"/>
      <c r="F21" s="258"/>
      <c r="G21" s="258"/>
    </row>
    <row r="22" spans="1:7" ht="25.15" customHeight="1" x14ac:dyDescent="0.25">
      <c r="A22" s="665" t="s">
        <v>167</v>
      </c>
      <c r="B22" s="665"/>
      <c r="C22" s="665"/>
      <c r="D22" s="257">
        <f>SUM(D4:D21)</f>
        <v>0</v>
      </c>
      <c r="E22" s="257">
        <f>SUM(E4:E21)</f>
        <v>0</v>
      </c>
      <c r="F22" s="257">
        <f>SUM(F4:F21)</f>
        <v>0</v>
      </c>
      <c r="G22" s="257"/>
    </row>
    <row r="23" spans="1:7" x14ac:dyDescent="0.25">
      <c r="A23" s="259" t="s">
        <v>523</v>
      </c>
      <c r="B23" s="259"/>
      <c r="C23" s="259"/>
      <c r="D23" s="259"/>
    </row>
    <row r="24" spans="1:7" x14ac:dyDescent="0.25">
      <c r="A24" s="259" t="s">
        <v>759</v>
      </c>
      <c r="B24" s="259"/>
      <c r="C24" s="259"/>
      <c r="D24" s="259"/>
    </row>
    <row r="29" spans="1:7" ht="19.5" customHeight="1" x14ac:dyDescent="0.25"/>
    <row r="30" spans="1:7" ht="19.5" customHeight="1" x14ac:dyDescent="0.25"/>
  </sheetData>
  <mergeCells count="2">
    <mergeCell ref="C2:E2"/>
    <mergeCell ref="A22:C22"/>
  </mergeCells>
  <phoneticPr fontId="6" type="noConversion"/>
  <printOptions horizontalCentered="1"/>
  <pageMargins left="0.98425196850393704" right="0.19685039370078741" top="0.15748031496062992" bottom="0.39370078740157483" header="0.15748031496062992" footer="0.15748031496062992"/>
  <pageSetup paperSize="9" fitToWidth="0" fitToHeight="0" orientation="landscape" r:id="rId1"/>
  <headerFooter alignWithMargins="0">
    <oddFooter>&amp;L&amp;"標楷體,粗體"主管：&amp;C&amp;"標楷體,粗體"    填表人：                     填表人電話：&amp;R&amp;"標楷體,粗體"110.3.31版</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A2" sqref="A2"/>
    </sheetView>
  </sheetViews>
  <sheetFormatPr defaultRowHeight="16.5" x14ac:dyDescent="0.25"/>
  <cols>
    <col min="1" max="1" width="6.125" style="398" customWidth="1"/>
    <col min="2" max="2" width="11" style="1" customWidth="1"/>
    <col min="3" max="3" width="67.25" style="1" customWidth="1"/>
  </cols>
  <sheetData>
    <row r="1" spans="1:3" ht="21" x14ac:dyDescent="0.3">
      <c r="A1" s="511" t="s">
        <v>761</v>
      </c>
      <c r="B1" s="512"/>
      <c r="C1" s="512"/>
    </row>
    <row r="2" spans="1:3" x14ac:dyDescent="0.25">
      <c r="A2" s="1" t="str">
        <f>"(一)檢查基準日："&amp;TEXT(清單!F2,"eeee年mm月dd日")</f>
        <v>(一)檢查基準日：110年03月31日</v>
      </c>
    </row>
    <row r="3" spans="1:3" x14ac:dyDescent="0.25">
      <c r="A3" s="513" t="str">
        <f>"(二)上次檢查基準日："&amp;TEXT(清單!F3,"eeee年mm月dd日")</f>
        <v>(二)上次檢查基準日：108年03月31日</v>
      </c>
      <c r="B3" s="513"/>
      <c r="C3" s="513"/>
    </row>
    <row r="4" spans="1:3" x14ac:dyDescent="0.25">
      <c r="A4" s="514" t="s">
        <v>651</v>
      </c>
      <c r="B4" s="515"/>
      <c r="C4" s="515"/>
    </row>
    <row r="5" spans="1:3" x14ac:dyDescent="0.25">
      <c r="A5" s="479" t="s">
        <v>3</v>
      </c>
      <c r="B5" s="480" t="s">
        <v>652</v>
      </c>
      <c r="C5" s="480" t="s">
        <v>5</v>
      </c>
    </row>
    <row r="6" spans="1:3" ht="17.25" customHeight="1" x14ac:dyDescent="0.25">
      <c r="A6" s="516" t="s">
        <v>763</v>
      </c>
      <c r="B6" s="345" t="s">
        <v>764</v>
      </c>
      <c r="C6" s="343" t="s">
        <v>824</v>
      </c>
    </row>
    <row r="7" spans="1:3" x14ac:dyDescent="0.25">
      <c r="A7" s="516"/>
      <c r="B7" s="345" t="s">
        <v>765</v>
      </c>
      <c r="C7" s="343" t="s">
        <v>809</v>
      </c>
    </row>
    <row r="8" spans="1:3" x14ac:dyDescent="0.25">
      <c r="A8" s="516"/>
      <c r="B8" s="345" t="s">
        <v>776</v>
      </c>
      <c r="C8" s="332" t="s">
        <v>770</v>
      </c>
    </row>
    <row r="9" spans="1:3" x14ac:dyDescent="0.25">
      <c r="A9" s="516"/>
      <c r="B9" s="345" t="s">
        <v>777</v>
      </c>
      <c r="C9" s="332" t="s">
        <v>766</v>
      </c>
    </row>
    <row r="10" spans="1:3" x14ac:dyDescent="0.25">
      <c r="A10" s="516"/>
      <c r="B10" s="345" t="s">
        <v>778</v>
      </c>
      <c r="C10" s="332" t="s">
        <v>767</v>
      </c>
    </row>
    <row r="11" spans="1:3" x14ac:dyDescent="0.25">
      <c r="A11" s="516"/>
      <c r="B11" s="345" t="s">
        <v>779</v>
      </c>
      <c r="C11" s="332" t="s">
        <v>812</v>
      </c>
    </row>
    <row r="12" spans="1:3" x14ac:dyDescent="0.25">
      <c r="A12" s="516"/>
      <c r="B12" s="345" t="s">
        <v>780</v>
      </c>
      <c r="C12" s="332" t="s">
        <v>769</v>
      </c>
    </row>
    <row r="13" spans="1:3" x14ac:dyDescent="0.25">
      <c r="A13" s="516"/>
      <c r="B13" s="345" t="s">
        <v>781</v>
      </c>
      <c r="C13" s="332" t="s">
        <v>813</v>
      </c>
    </row>
    <row r="14" spans="1:3" x14ac:dyDescent="0.25">
      <c r="A14" s="516"/>
      <c r="B14" s="345" t="s">
        <v>782</v>
      </c>
      <c r="C14" s="332" t="s">
        <v>814</v>
      </c>
    </row>
    <row r="15" spans="1:3" x14ac:dyDescent="0.25">
      <c r="A15" s="516"/>
      <c r="B15" s="345" t="s">
        <v>783</v>
      </c>
      <c r="C15" s="332" t="s">
        <v>768</v>
      </c>
    </row>
    <row r="16" spans="1:3" x14ac:dyDescent="0.25">
      <c r="A16" s="516"/>
      <c r="B16" s="345" t="s">
        <v>784</v>
      </c>
      <c r="C16" s="332" t="s">
        <v>815</v>
      </c>
    </row>
    <row r="17" spans="1:7" x14ac:dyDescent="0.25">
      <c r="A17" s="516"/>
      <c r="B17" s="345" t="s">
        <v>785</v>
      </c>
      <c r="C17" s="332" t="s">
        <v>771</v>
      </c>
    </row>
    <row r="18" spans="1:7" x14ac:dyDescent="0.25">
      <c r="A18" s="516"/>
      <c r="B18" s="345" t="s">
        <v>786</v>
      </c>
      <c r="C18" s="332" t="s">
        <v>816</v>
      </c>
    </row>
    <row r="19" spans="1:7" x14ac:dyDescent="0.25">
      <c r="A19" s="516"/>
      <c r="B19" s="345" t="s">
        <v>787</v>
      </c>
      <c r="C19" s="332" t="s">
        <v>817</v>
      </c>
    </row>
    <row r="20" spans="1:7" x14ac:dyDescent="0.25">
      <c r="A20" s="516"/>
      <c r="B20" s="345" t="s">
        <v>788</v>
      </c>
      <c r="C20" s="332" t="s">
        <v>774</v>
      </c>
    </row>
    <row r="21" spans="1:7" x14ac:dyDescent="0.25">
      <c r="A21" s="516"/>
      <c r="B21" s="345" t="s">
        <v>789</v>
      </c>
      <c r="C21" s="332" t="s">
        <v>772</v>
      </c>
    </row>
    <row r="22" spans="1:7" x14ac:dyDescent="0.25">
      <c r="A22" s="516"/>
      <c r="B22" s="345" t="s">
        <v>790</v>
      </c>
      <c r="C22" s="332" t="s">
        <v>900</v>
      </c>
    </row>
    <row r="23" spans="1:7" x14ac:dyDescent="0.25">
      <c r="A23" s="516"/>
      <c r="B23" s="345" t="s">
        <v>791</v>
      </c>
      <c r="C23" s="478" t="s">
        <v>773</v>
      </c>
      <c r="D23" s="10"/>
      <c r="E23" s="10"/>
      <c r="F23" s="10"/>
      <c r="G23" s="10"/>
    </row>
    <row r="24" spans="1:7" x14ac:dyDescent="0.25">
      <c r="A24" s="516"/>
      <c r="B24" s="345" t="s">
        <v>792</v>
      </c>
      <c r="C24" s="332" t="s">
        <v>775</v>
      </c>
    </row>
    <row r="25" spans="1:7" x14ac:dyDescent="0.25">
      <c r="A25" s="516"/>
      <c r="B25" s="345" t="s">
        <v>793</v>
      </c>
      <c r="C25" s="332" t="s">
        <v>818</v>
      </c>
    </row>
    <row r="26" spans="1:7" x14ac:dyDescent="0.25">
      <c r="A26" s="516"/>
      <c r="B26" s="345"/>
      <c r="C26" s="332"/>
    </row>
    <row r="27" spans="1:7" x14ac:dyDescent="0.25">
      <c r="A27" s="564" t="s">
        <v>794</v>
      </c>
      <c r="B27" s="345" t="s">
        <v>795</v>
      </c>
      <c r="C27" s="332" t="s">
        <v>810</v>
      </c>
    </row>
    <row r="28" spans="1:7" x14ac:dyDescent="0.25">
      <c r="A28" s="564"/>
      <c r="B28" s="345" t="s">
        <v>796</v>
      </c>
      <c r="C28" s="332" t="s">
        <v>879</v>
      </c>
    </row>
    <row r="29" spans="1:7" x14ac:dyDescent="0.25">
      <c r="A29" s="564"/>
      <c r="B29" s="345" t="s">
        <v>797</v>
      </c>
      <c r="C29" s="332" t="s">
        <v>819</v>
      </c>
    </row>
    <row r="30" spans="1:7" x14ac:dyDescent="0.25">
      <c r="A30" s="564"/>
      <c r="B30" s="345" t="s">
        <v>798</v>
      </c>
      <c r="C30" s="332" t="s">
        <v>820</v>
      </c>
    </row>
    <row r="31" spans="1:7" x14ac:dyDescent="0.25">
      <c r="A31" s="564"/>
      <c r="B31" s="345" t="s">
        <v>799</v>
      </c>
      <c r="C31" s="332" t="s">
        <v>801</v>
      </c>
    </row>
    <row r="32" spans="1:7" x14ac:dyDescent="0.25">
      <c r="A32" s="564"/>
      <c r="B32" s="345" t="s">
        <v>800</v>
      </c>
      <c r="C32" s="332" t="s">
        <v>802</v>
      </c>
    </row>
    <row r="33" spans="1:3" x14ac:dyDescent="0.25">
      <c r="A33" s="564"/>
      <c r="B33" s="345"/>
      <c r="C33" s="356"/>
    </row>
    <row r="34" spans="1:3" x14ac:dyDescent="0.25">
      <c r="A34" s="565" t="s">
        <v>762</v>
      </c>
      <c r="B34" s="666" t="s">
        <v>899</v>
      </c>
      <c r="C34" s="667"/>
    </row>
    <row r="35" spans="1:3" ht="33" x14ac:dyDescent="0.25">
      <c r="A35" s="566"/>
      <c r="B35" s="345" t="s">
        <v>803</v>
      </c>
      <c r="C35" s="343" t="s">
        <v>821</v>
      </c>
    </row>
    <row r="36" spans="1:3" x14ac:dyDescent="0.25">
      <c r="A36" s="566"/>
      <c r="B36" s="346" t="s">
        <v>804</v>
      </c>
      <c r="C36" s="332" t="s">
        <v>822</v>
      </c>
    </row>
    <row r="37" spans="1:3" ht="19.5" customHeight="1" x14ac:dyDescent="0.25">
      <c r="A37" s="566"/>
      <c r="B37" s="350" t="s">
        <v>805</v>
      </c>
      <c r="C37" s="343" t="s">
        <v>823</v>
      </c>
    </row>
    <row r="38" spans="1:3" ht="35.25" customHeight="1" x14ac:dyDescent="0.25">
      <c r="A38" s="566"/>
      <c r="B38" s="358" t="s">
        <v>806</v>
      </c>
      <c r="C38" s="343" t="s">
        <v>808</v>
      </c>
    </row>
    <row r="39" spans="1:3" ht="18.75" customHeight="1" x14ac:dyDescent="0.25">
      <c r="A39" s="566"/>
      <c r="B39" s="358" t="s">
        <v>807</v>
      </c>
      <c r="C39" s="343" t="s">
        <v>811</v>
      </c>
    </row>
    <row r="40" spans="1:3" x14ac:dyDescent="0.25">
      <c r="A40" s="566"/>
      <c r="B40" s="358"/>
      <c r="C40" s="351"/>
    </row>
  </sheetData>
  <mergeCells count="7">
    <mergeCell ref="A34:A40"/>
    <mergeCell ref="A1:C1"/>
    <mergeCell ref="A3:C3"/>
    <mergeCell ref="A4:C4"/>
    <mergeCell ref="A6:A26"/>
    <mergeCell ref="A27:A33"/>
    <mergeCell ref="B34:C34"/>
  </mergeCells>
  <phoneticPr fontId="6" type="noConversion"/>
  <pageMargins left="0.70866141732283472" right="0.70866141732283472" top="0.74803149606299213" bottom="0.74803149606299213" header="0.31496062992125984" footer="0.31496062992125984"/>
  <pageSetup paperSize="9" orientation="portrait" verticalDpi="0" r:id="rId1"/>
  <headerFooter>
    <oddFooter>&amp;L&amp;"標楷體,粗體"主管：&amp;C&amp;"標楷體,粗體"提供人：
提供人電話：&amp;R&amp;"標楷體,粗體"110.3.31版</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B6" sqref="B6"/>
    </sheetView>
  </sheetViews>
  <sheetFormatPr defaultColWidth="14.125" defaultRowHeight="16.5" x14ac:dyDescent="0.25"/>
  <cols>
    <col min="1" max="1" width="13.5" style="262" customWidth="1"/>
    <col min="2" max="2" width="18.25" style="262" customWidth="1"/>
    <col min="3" max="3" width="17.25" style="262" customWidth="1"/>
    <col min="4" max="4" width="18.25" style="262" customWidth="1"/>
    <col min="5" max="5" width="19" style="262" customWidth="1"/>
    <col min="6" max="6" width="16.125" style="262" customWidth="1"/>
    <col min="7" max="7" width="18.5" style="262" customWidth="1"/>
    <col min="8" max="8" width="14.125" style="262" customWidth="1"/>
    <col min="9" max="16384" width="14.125" style="262"/>
  </cols>
  <sheetData>
    <row r="1" spans="1:6" s="260" customFormat="1" ht="21" x14ac:dyDescent="0.25">
      <c r="A1" s="260" t="s">
        <v>61</v>
      </c>
      <c r="C1" s="261" t="s">
        <v>62</v>
      </c>
    </row>
    <row r="2" spans="1:6" x14ac:dyDescent="0.25">
      <c r="A2" s="262" t="str">
        <f>清單!F1</f>
        <v>○○縣○○鄉農會信用部</v>
      </c>
      <c r="E2" s="263" t="str">
        <f>"檢查基準日："&amp;TEXT(清單!F2,"eeee年mm月dd日")</f>
        <v>檢查基準日：110年03月31日</v>
      </c>
    </row>
    <row r="3" spans="1:6" s="264" customFormat="1" ht="24.75" customHeight="1" x14ac:dyDescent="0.25">
      <c r="A3" s="471" t="s">
        <v>524</v>
      </c>
      <c r="B3" s="471" t="s">
        <v>525</v>
      </c>
      <c r="C3" s="471" t="s">
        <v>526</v>
      </c>
      <c r="D3" s="471" t="s">
        <v>527</v>
      </c>
      <c r="E3" s="471" t="s">
        <v>528</v>
      </c>
      <c r="F3" s="262"/>
    </row>
    <row r="4" spans="1:6" ht="34.9" customHeight="1" x14ac:dyDescent="0.25">
      <c r="A4" s="265"/>
      <c r="B4" s="265"/>
      <c r="C4" s="265"/>
      <c r="D4" s="266"/>
      <c r="E4" s="265"/>
    </row>
    <row r="5" spans="1:6" ht="34.9" customHeight="1" x14ac:dyDescent="0.25">
      <c r="A5" s="265"/>
      <c r="B5" s="265"/>
      <c r="C5" s="265"/>
      <c r="D5" s="266"/>
      <c r="E5" s="265"/>
    </row>
    <row r="6" spans="1:6" ht="34.9" customHeight="1" x14ac:dyDescent="0.25">
      <c r="A6" s="265"/>
      <c r="B6" s="265"/>
      <c r="C6" s="265"/>
      <c r="D6" s="266"/>
      <c r="E6" s="265"/>
    </row>
    <row r="7" spans="1:6" ht="34.9" customHeight="1" x14ac:dyDescent="0.25">
      <c r="A7" s="265"/>
      <c r="B7" s="265"/>
      <c r="C7" s="265"/>
      <c r="D7" s="266"/>
      <c r="E7" s="265"/>
    </row>
    <row r="8" spans="1:6" ht="34.9" customHeight="1" x14ac:dyDescent="0.25">
      <c r="A8" s="265"/>
      <c r="B8" s="265"/>
      <c r="C8" s="265"/>
      <c r="D8" s="266"/>
      <c r="E8" s="265"/>
    </row>
    <row r="9" spans="1:6" ht="34.9" customHeight="1" x14ac:dyDescent="0.25">
      <c r="A9" s="265"/>
      <c r="B9" s="265"/>
      <c r="C9" s="265"/>
      <c r="D9" s="266"/>
      <c r="E9" s="265"/>
    </row>
    <row r="10" spans="1:6" ht="34.9" customHeight="1" x14ac:dyDescent="0.25">
      <c r="A10" s="265"/>
      <c r="B10" s="265"/>
      <c r="C10" s="265"/>
      <c r="D10" s="266"/>
      <c r="E10" s="265"/>
    </row>
    <row r="11" spans="1:6" ht="34.9" customHeight="1" x14ac:dyDescent="0.25">
      <c r="A11" s="265"/>
      <c r="B11" s="265"/>
      <c r="C11" s="265"/>
      <c r="D11" s="266"/>
      <c r="E11" s="265"/>
    </row>
    <row r="12" spans="1:6" ht="34.9" customHeight="1" x14ac:dyDescent="0.25">
      <c r="A12" s="265"/>
      <c r="B12" s="265"/>
      <c r="C12" s="265"/>
      <c r="D12" s="266"/>
      <c r="E12" s="265"/>
    </row>
    <row r="13" spans="1:6" ht="34.9" customHeight="1" x14ac:dyDescent="0.25">
      <c r="A13" s="265"/>
      <c r="B13" s="265"/>
      <c r="C13" s="265"/>
      <c r="D13" s="266"/>
      <c r="E13" s="265"/>
    </row>
    <row r="14" spans="1:6" ht="34.9" customHeight="1" x14ac:dyDescent="0.25">
      <c r="A14" s="265"/>
      <c r="B14" s="265"/>
      <c r="C14" s="265"/>
      <c r="D14" s="266"/>
      <c r="E14" s="265"/>
    </row>
    <row r="15" spans="1:6" ht="34.9" customHeight="1" x14ac:dyDescent="0.25">
      <c r="A15" s="265"/>
      <c r="B15" s="265"/>
      <c r="C15" s="265"/>
      <c r="D15" s="266"/>
      <c r="E15" s="265"/>
    </row>
    <row r="16" spans="1:6" ht="34.9" customHeight="1" x14ac:dyDescent="0.25">
      <c r="A16" s="265"/>
      <c r="B16" s="265"/>
      <c r="C16" s="265"/>
      <c r="D16" s="266"/>
      <c r="E16" s="265"/>
    </row>
    <row r="17" spans="1:7" ht="34.9" customHeight="1" x14ac:dyDescent="0.25">
      <c r="A17" s="265"/>
      <c r="B17" s="265"/>
      <c r="C17" s="265"/>
      <c r="D17" s="266"/>
      <c r="E17" s="265"/>
    </row>
    <row r="18" spans="1:7" ht="34.9" customHeight="1" x14ac:dyDescent="0.25">
      <c r="A18" s="265"/>
      <c r="B18" s="265"/>
      <c r="C18" s="265"/>
      <c r="D18" s="266"/>
      <c r="E18" s="265"/>
    </row>
    <row r="19" spans="1:7" ht="34.9" customHeight="1" x14ac:dyDescent="0.25">
      <c r="A19" s="265"/>
      <c r="B19" s="265"/>
      <c r="C19" s="265"/>
      <c r="D19" s="266"/>
      <c r="E19" s="265"/>
    </row>
    <row r="20" spans="1:7" ht="34.9" customHeight="1" x14ac:dyDescent="0.25">
      <c r="A20" s="265"/>
      <c r="B20" s="265"/>
      <c r="C20" s="265"/>
      <c r="D20" s="266"/>
      <c r="E20" s="265"/>
    </row>
    <row r="21" spans="1:7" ht="16.899999999999999" customHeight="1" x14ac:dyDescent="0.25">
      <c r="A21" s="262" t="s">
        <v>529</v>
      </c>
    </row>
    <row r="22" spans="1:7" ht="16.899999999999999" customHeight="1" x14ac:dyDescent="0.25">
      <c r="A22" s="262" t="s">
        <v>530</v>
      </c>
    </row>
    <row r="23" spans="1:7" ht="22.5" customHeight="1" x14ac:dyDescent="0.25">
      <c r="B23" s="262" t="s">
        <v>531</v>
      </c>
      <c r="C23" s="267"/>
      <c r="D23" s="262" t="s">
        <v>532</v>
      </c>
      <c r="E23" s="267"/>
      <c r="G23" s="268"/>
    </row>
    <row r="24" spans="1:7" ht="22.5" customHeight="1" x14ac:dyDescent="0.25">
      <c r="B24" s="262" t="s">
        <v>533</v>
      </c>
      <c r="C24" s="269"/>
      <c r="D24" s="262" t="s">
        <v>532</v>
      </c>
      <c r="E24" s="269"/>
      <c r="G24" s="268"/>
    </row>
    <row r="29" spans="1:7" ht="16.5" customHeight="1" x14ac:dyDescent="0.25"/>
    <row r="30" spans="1:7" ht="16.5" customHeight="1" x14ac:dyDescent="0.25"/>
  </sheetData>
  <phoneticPr fontId="6" type="noConversion"/>
  <pageMargins left="0.55118110236220474" right="0.19685039370078741" top="0.82677165354330717" bottom="0.62992125984251968" header="0.31496062992125984" footer="0.31496062992125984"/>
  <pageSetup paperSize="9" fitToWidth="0" fitToHeight="0" orientation="portrait" r:id="rId1"/>
  <headerFooter>
    <oddFooter>&amp;L&amp;"標楷體,粗體"主管：&amp;C&amp;"標楷體,粗體"    填表人：                     填表人電話：&amp;R&amp;"標楷體,粗體"110.3.31版</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J3" sqref="J3:L3"/>
    </sheetView>
  </sheetViews>
  <sheetFormatPr defaultColWidth="8" defaultRowHeight="16.5" x14ac:dyDescent="0.25"/>
  <cols>
    <col min="1" max="1" width="8.5" style="262" customWidth="1"/>
    <col min="2" max="2" width="7.5" style="262" customWidth="1"/>
    <col min="3" max="4" width="12.25" style="262" customWidth="1"/>
    <col min="5" max="5" width="10" style="262" customWidth="1"/>
    <col min="6" max="6" width="9.625" style="262" customWidth="1"/>
    <col min="7" max="7" width="8.5" style="262" bestFit="1" customWidth="1"/>
    <col min="8" max="8" width="9" style="262" customWidth="1"/>
    <col min="9" max="9" width="8.5" style="262" bestFit="1" customWidth="1"/>
    <col min="10" max="10" width="8.25" style="262" customWidth="1"/>
    <col min="11" max="11" width="9.5" style="262" customWidth="1"/>
    <col min="12" max="12" width="0.125" style="262" hidden="1" customWidth="1"/>
    <col min="13" max="13" width="18.875" style="262" customWidth="1"/>
    <col min="14" max="14" width="8" style="262" customWidth="1"/>
    <col min="15" max="16384" width="8" style="262"/>
  </cols>
  <sheetData>
    <row r="1" spans="1:13" s="260" customFormat="1" ht="21" x14ac:dyDescent="0.25">
      <c r="A1" s="260" t="s">
        <v>63</v>
      </c>
      <c r="H1" s="270" t="s">
        <v>758</v>
      </c>
    </row>
    <row r="2" spans="1:13" x14ac:dyDescent="0.25">
      <c r="A2" s="262" t="str">
        <f>清單!F1</f>
        <v>○○縣○○鄉農會信用部</v>
      </c>
      <c r="E2" s="673" t="str">
        <f>"檢查基準日："&amp;TEXT(清單!F2,"eeee年mm月dd日")</f>
        <v>檢查基準日：110年03月31日</v>
      </c>
      <c r="F2" s="673"/>
      <c r="G2" s="673"/>
      <c r="H2" s="673"/>
    </row>
    <row r="3" spans="1:13" ht="16.5" customHeight="1" x14ac:dyDescent="0.25">
      <c r="A3" s="674" t="s">
        <v>534</v>
      </c>
      <c r="B3" s="675" t="s">
        <v>535</v>
      </c>
      <c r="C3" s="675" t="s">
        <v>536</v>
      </c>
      <c r="D3" s="675" t="s">
        <v>537</v>
      </c>
      <c r="E3" s="675" t="s">
        <v>538</v>
      </c>
      <c r="F3" s="675" t="s">
        <v>539</v>
      </c>
      <c r="G3" s="374" t="s">
        <v>540</v>
      </c>
      <c r="H3" s="375" t="s">
        <v>541</v>
      </c>
      <c r="I3" s="376" t="s">
        <v>542</v>
      </c>
      <c r="J3" s="670" t="str">
        <f>CONCATENATE("（",YEAR(清單!F2)-1912,"）年度")</f>
        <v>（109）年度</v>
      </c>
      <c r="K3" s="671"/>
      <c r="L3" s="672"/>
      <c r="M3" s="377" t="s">
        <v>543</v>
      </c>
    </row>
    <row r="4" spans="1:13" ht="33" x14ac:dyDescent="0.25">
      <c r="A4" s="674"/>
      <c r="B4" s="675"/>
      <c r="C4" s="675"/>
      <c r="D4" s="675"/>
      <c r="E4" s="675"/>
      <c r="F4" s="675"/>
      <c r="G4" s="378" t="s">
        <v>544</v>
      </c>
      <c r="H4" s="379" t="s">
        <v>545</v>
      </c>
      <c r="I4" s="380" t="s">
        <v>546</v>
      </c>
      <c r="J4" s="676" t="s">
        <v>547</v>
      </c>
      <c r="K4" s="677"/>
      <c r="L4" s="678"/>
      <c r="M4" s="381" t="s">
        <v>547</v>
      </c>
    </row>
    <row r="5" spans="1:13" ht="24" customHeight="1" x14ac:dyDescent="0.25">
      <c r="A5" s="271"/>
      <c r="B5" s="271"/>
      <c r="C5" s="271"/>
      <c r="D5" s="271"/>
      <c r="E5" s="271"/>
      <c r="F5" s="271"/>
      <c r="G5" s="271"/>
      <c r="H5" s="273"/>
      <c r="I5" s="363"/>
      <c r="J5" s="668"/>
      <c r="K5" s="669"/>
      <c r="L5" s="669"/>
      <c r="M5" s="365"/>
    </row>
    <row r="6" spans="1:13" ht="24" customHeight="1" x14ac:dyDescent="0.25">
      <c r="A6" s="274"/>
      <c r="B6" s="274"/>
      <c r="C6" s="274"/>
      <c r="D6" s="272"/>
      <c r="E6" s="274"/>
      <c r="F6" s="274"/>
      <c r="G6" s="272"/>
      <c r="H6" s="274"/>
      <c r="I6" s="364"/>
      <c r="J6" s="668"/>
      <c r="K6" s="669"/>
      <c r="L6" s="365"/>
      <c r="M6" s="365"/>
    </row>
    <row r="7" spans="1:13" ht="24" customHeight="1" x14ac:dyDescent="0.25">
      <c r="A7" s="274"/>
      <c r="B7" s="274"/>
      <c r="C7" s="274"/>
      <c r="D7" s="272"/>
      <c r="E7" s="274"/>
      <c r="F7" s="274"/>
      <c r="G7" s="272"/>
      <c r="H7" s="274"/>
      <c r="I7" s="364"/>
      <c r="J7" s="668"/>
      <c r="K7" s="669"/>
      <c r="L7" s="365"/>
      <c r="M7" s="365"/>
    </row>
    <row r="8" spans="1:13" ht="24" customHeight="1" x14ac:dyDescent="0.25">
      <c r="A8" s="274"/>
      <c r="B8" s="274"/>
      <c r="C8" s="274"/>
      <c r="D8" s="272"/>
      <c r="E8" s="274"/>
      <c r="F8" s="274"/>
      <c r="G8" s="272"/>
      <c r="H8" s="274"/>
      <c r="I8" s="364"/>
      <c r="J8" s="668"/>
      <c r="K8" s="669"/>
      <c r="L8" s="365"/>
      <c r="M8" s="365"/>
    </row>
    <row r="9" spans="1:13" ht="24" customHeight="1" x14ac:dyDescent="0.25">
      <c r="A9" s="274"/>
      <c r="B9" s="274"/>
      <c r="C9" s="274"/>
      <c r="D9" s="272"/>
      <c r="E9" s="274"/>
      <c r="F9" s="274"/>
      <c r="G9" s="272"/>
      <c r="H9" s="274"/>
      <c r="I9" s="364"/>
      <c r="J9" s="668"/>
      <c r="K9" s="669"/>
      <c r="L9" s="365"/>
      <c r="M9" s="365"/>
    </row>
    <row r="10" spans="1:13" ht="24" customHeight="1" x14ac:dyDescent="0.25">
      <c r="A10" s="274"/>
      <c r="B10" s="274"/>
      <c r="C10" s="274"/>
      <c r="D10" s="272"/>
      <c r="E10" s="274"/>
      <c r="F10" s="274"/>
      <c r="G10" s="272"/>
      <c r="H10" s="274"/>
      <c r="I10" s="364"/>
      <c r="J10" s="668"/>
      <c r="K10" s="669"/>
      <c r="L10" s="365"/>
      <c r="M10" s="365"/>
    </row>
    <row r="11" spans="1:13" ht="24" customHeight="1" x14ac:dyDescent="0.25">
      <c r="A11" s="274"/>
      <c r="B11" s="274"/>
      <c r="C11" s="274"/>
      <c r="D11" s="272"/>
      <c r="E11" s="274"/>
      <c r="F11" s="274"/>
      <c r="G11" s="272"/>
      <c r="H11" s="274"/>
      <c r="I11" s="364"/>
      <c r="J11" s="668"/>
      <c r="K11" s="669"/>
      <c r="L11" s="365"/>
      <c r="M11" s="365"/>
    </row>
    <row r="12" spans="1:13" ht="24" customHeight="1" x14ac:dyDescent="0.25">
      <c r="A12" s="274"/>
      <c r="B12" s="274"/>
      <c r="C12" s="274"/>
      <c r="D12" s="272"/>
      <c r="E12" s="274"/>
      <c r="F12" s="274"/>
      <c r="G12" s="272"/>
      <c r="H12" s="274"/>
      <c r="I12" s="364"/>
      <c r="J12" s="668"/>
      <c r="K12" s="669"/>
      <c r="L12" s="365"/>
      <c r="M12" s="365"/>
    </row>
    <row r="13" spans="1:13" ht="24" customHeight="1" x14ac:dyDescent="0.25">
      <c r="A13" s="274"/>
      <c r="B13" s="274"/>
      <c r="C13" s="274"/>
      <c r="D13" s="272"/>
      <c r="E13" s="274"/>
      <c r="F13" s="274"/>
      <c r="G13" s="272"/>
      <c r="H13" s="274"/>
      <c r="I13" s="364"/>
      <c r="J13" s="668"/>
      <c r="K13" s="669"/>
      <c r="L13" s="365"/>
      <c r="M13" s="365"/>
    </row>
    <row r="14" spans="1:13" ht="24" customHeight="1" x14ac:dyDescent="0.25">
      <c r="A14" s="274"/>
      <c r="B14" s="274"/>
      <c r="C14" s="274"/>
      <c r="D14" s="272"/>
      <c r="E14" s="274"/>
      <c r="F14" s="274"/>
      <c r="G14" s="272"/>
      <c r="H14" s="274"/>
      <c r="I14" s="364"/>
      <c r="J14" s="668"/>
      <c r="K14" s="669"/>
      <c r="L14" s="365"/>
      <c r="M14" s="365"/>
    </row>
    <row r="15" spans="1:13" ht="24" customHeight="1" x14ac:dyDescent="0.25">
      <c r="A15" s="274"/>
      <c r="B15" s="274"/>
      <c r="C15" s="274"/>
      <c r="D15" s="272"/>
      <c r="E15" s="274"/>
      <c r="F15" s="274"/>
      <c r="G15" s="272"/>
      <c r="H15" s="274"/>
      <c r="I15" s="364"/>
      <c r="J15" s="668"/>
      <c r="K15" s="669"/>
      <c r="L15" s="365"/>
      <c r="M15" s="365"/>
    </row>
    <row r="16" spans="1:13" ht="24" customHeight="1" x14ac:dyDescent="0.25">
      <c r="A16" s="274"/>
      <c r="B16" s="274"/>
      <c r="C16" s="274"/>
      <c r="D16" s="272"/>
      <c r="E16" s="274"/>
      <c r="F16" s="274"/>
      <c r="G16" s="272"/>
      <c r="H16" s="274"/>
      <c r="I16" s="364"/>
      <c r="J16" s="668"/>
      <c r="K16" s="669"/>
      <c r="L16" s="365"/>
      <c r="M16" s="365"/>
    </row>
    <row r="17" spans="1:13" ht="24" customHeight="1" x14ac:dyDescent="0.25">
      <c r="A17" s="274"/>
      <c r="B17" s="274"/>
      <c r="C17" s="274"/>
      <c r="D17" s="272"/>
      <c r="E17" s="274"/>
      <c r="F17" s="274"/>
      <c r="G17" s="272"/>
      <c r="H17" s="274"/>
      <c r="I17" s="364"/>
      <c r="J17" s="668"/>
      <c r="K17" s="669"/>
      <c r="L17" s="365"/>
      <c r="M17" s="365"/>
    </row>
    <row r="18" spans="1:13" ht="24" customHeight="1" x14ac:dyDescent="0.25">
      <c r="A18" s="274"/>
      <c r="B18" s="274"/>
      <c r="C18" s="274"/>
      <c r="D18" s="272"/>
      <c r="E18" s="274"/>
      <c r="F18" s="274"/>
      <c r="G18" s="272"/>
      <c r="H18" s="274"/>
      <c r="I18" s="364"/>
      <c r="J18" s="668"/>
      <c r="K18" s="669"/>
      <c r="L18" s="365"/>
      <c r="M18" s="365"/>
    </row>
    <row r="19" spans="1:13" ht="24" customHeight="1" x14ac:dyDescent="0.25">
      <c r="A19" s="274"/>
      <c r="B19" s="274"/>
      <c r="C19" s="274"/>
      <c r="D19" s="272"/>
      <c r="E19" s="274"/>
      <c r="F19" s="274"/>
      <c r="G19" s="272"/>
      <c r="H19" s="274"/>
      <c r="I19" s="364"/>
      <c r="J19" s="668"/>
      <c r="K19" s="669"/>
      <c r="L19" s="365"/>
      <c r="M19" s="365"/>
    </row>
    <row r="20" spans="1:13" ht="24" customHeight="1" x14ac:dyDescent="0.25">
      <c r="A20" s="274"/>
      <c r="B20" s="274"/>
      <c r="C20" s="274"/>
      <c r="D20" s="272"/>
      <c r="E20" s="274"/>
      <c r="F20" s="274"/>
      <c r="G20" s="272"/>
      <c r="H20" s="274"/>
      <c r="I20" s="364"/>
      <c r="J20" s="668"/>
      <c r="K20" s="669"/>
      <c r="L20" s="365"/>
      <c r="M20" s="365"/>
    </row>
    <row r="21" spans="1:13" ht="24" customHeight="1" x14ac:dyDescent="0.25">
      <c r="A21" s="274"/>
      <c r="B21" s="274"/>
      <c r="C21" s="274"/>
      <c r="D21" s="272"/>
      <c r="E21" s="274"/>
      <c r="F21" s="274"/>
      <c r="G21" s="272"/>
      <c r="H21" s="274"/>
      <c r="I21" s="364"/>
      <c r="J21" s="668"/>
      <c r="K21" s="669"/>
      <c r="L21" s="365"/>
      <c r="M21" s="365"/>
    </row>
    <row r="22" spans="1:13" customFormat="1" ht="24" customHeight="1" x14ac:dyDescent="0.25">
      <c r="A22" s="274"/>
      <c r="B22" s="274"/>
      <c r="C22" s="274"/>
      <c r="D22" s="272"/>
      <c r="E22" s="274"/>
      <c r="F22" s="274"/>
      <c r="G22" s="272"/>
      <c r="H22" s="274"/>
      <c r="I22" s="364"/>
      <c r="J22" s="668"/>
      <c r="K22" s="669"/>
      <c r="L22" s="365"/>
      <c r="M22" s="365"/>
    </row>
    <row r="23" spans="1:13" customFormat="1" ht="24" customHeight="1" x14ac:dyDescent="0.25">
      <c r="A23" s="274"/>
      <c r="B23" s="274"/>
      <c r="C23" s="274"/>
      <c r="D23" s="274"/>
      <c r="E23" s="274"/>
      <c r="F23" s="274"/>
      <c r="G23" s="274"/>
      <c r="H23" s="274"/>
      <c r="I23" s="364"/>
      <c r="J23" s="668"/>
      <c r="K23" s="669"/>
      <c r="L23" s="365"/>
      <c r="M23" s="365"/>
    </row>
    <row r="24" spans="1:13" customFormat="1" x14ac:dyDescent="0.25">
      <c r="A24" s="262" t="s">
        <v>548</v>
      </c>
      <c r="B24" s="262"/>
      <c r="C24" s="262"/>
      <c r="D24" s="262"/>
      <c r="E24" s="262"/>
      <c r="F24" s="262"/>
      <c r="G24" s="262"/>
      <c r="H24" s="262"/>
      <c r="I24" s="262"/>
      <c r="J24" s="262"/>
      <c r="K24" s="262"/>
      <c r="L24" s="262"/>
      <c r="M24" s="262"/>
    </row>
    <row r="28" spans="1:13" ht="16.5" customHeight="1" x14ac:dyDescent="0.25"/>
    <row r="29" spans="1:13" ht="16.5" customHeight="1" x14ac:dyDescent="0.25"/>
  </sheetData>
  <mergeCells count="28">
    <mergeCell ref="J3:L3"/>
    <mergeCell ref="E2:H2"/>
    <mergeCell ref="A3:A4"/>
    <mergeCell ref="B3:B4"/>
    <mergeCell ref="C3:C4"/>
    <mergeCell ref="D3:D4"/>
    <mergeCell ref="E3:E4"/>
    <mergeCell ref="F3:F4"/>
    <mergeCell ref="J4:L4"/>
    <mergeCell ref="J5:L5"/>
    <mergeCell ref="J6:K6"/>
    <mergeCell ref="J7:K7"/>
    <mergeCell ref="J8:K8"/>
    <mergeCell ref="J9:K9"/>
    <mergeCell ref="J10:K10"/>
    <mergeCell ref="J23:K23"/>
    <mergeCell ref="J22:K22"/>
    <mergeCell ref="J21:K21"/>
    <mergeCell ref="J20:K20"/>
    <mergeCell ref="J19:K19"/>
    <mergeCell ref="J18:K18"/>
    <mergeCell ref="J17:K17"/>
    <mergeCell ref="J16:K16"/>
    <mergeCell ref="J15:K15"/>
    <mergeCell ref="J14:K14"/>
    <mergeCell ref="J13:K13"/>
    <mergeCell ref="J12:K12"/>
    <mergeCell ref="J11:K11"/>
  </mergeCells>
  <phoneticPr fontId="6" type="noConversion"/>
  <pageMargins left="0.98425196850393704" right="0.19685039370078741" top="0.15748031496062992" bottom="0.47244094488188981" header="0.15748031496062992" footer="0.23622047244094491"/>
  <pageSetup paperSize="9" fitToWidth="0" fitToHeight="0" orientation="landscape" r:id="rId1"/>
  <headerFooter alignWithMargins="0">
    <oddFooter>&amp;L　　　　　&amp;"標楷體,粗體"主管：&amp;C&amp;"標楷體,粗體"    填表人：                     填表人電話：&amp;R&amp;"標楷體,粗體"110.3.31版</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F23" sqref="F23"/>
    </sheetView>
  </sheetViews>
  <sheetFormatPr defaultColWidth="7.875" defaultRowHeight="19.5" x14ac:dyDescent="0.25"/>
  <cols>
    <col min="1" max="11" width="7.875" style="119" customWidth="1"/>
    <col min="12" max="12" width="7" style="119" customWidth="1"/>
    <col min="13" max="13" width="7.875" style="119" customWidth="1"/>
    <col min="14" max="14" width="15.75" style="119" customWidth="1"/>
    <col min="15" max="15" width="7.875" style="119" customWidth="1"/>
    <col min="16" max="16384" width="7.875" style="119"/>
  </cols>
  <sheetData>
    <row r="1" spans="1:14" s="99" customFormat="1" ht="21" x14ac:dyDescent="0.25">
      <c r="A1" s="99" t="s">
        <v>64</v>
      </c>
      <c r="H1" s="120" t="s">
        <v>65</v>
      </c>
    </row>
    <row r="2" spans="1:14" s="100" customFormat="1" ht="16.5" x14ac:dyDescent="0.25">
      <c r="A2" s="100" t="str">
        <f>清單!F1</f>
        <v>○○縣○○鄉農會信用部</v>
      </c>
      <c r="E2" s="100" t="s">
        <v>549</v>
      </c>
      <c r="N2" s="102" t="str">
        <f>"檢查基準日："&amp;TEXT(清單!F2,"eeee年mm月dd日")</f>
        <v>檢查基準日：110年03月31日</v>
      </c>
    </row>
    <row r="3" spans="1:14" x14ac:dyDescent="0.25">
      <c r="A3" s="275"/>
      <c r="B3" s="276"/>
      <c r="C3" s="276"/>
      <c r="D3" s="276"/>
      <c r="E3" s="276"/>
      <c r="F3" s="277"/>
      <c r="G3" s="277"/>
      <c r="H3" s="277"/>
      <c r="I3" s="277"/>
      <c r="J3" s="277"/>
      <c r="K3" s="277"/>
      <c r="L3" s="277"/>
      <c r="M3" s="277"/>
      <c r="N3" s="278"/>
    </row>
    <row r="4" spans="1:14" x14ac:dyDescent="0.25">
      <c r="A4" s="279"/>
      <c r="N4" s="280"/>
    </row>
    <row r="5" spans="1:14" x14ac:dyDescent="0.25">
      <c r="A5" s="279"/>
      <c r="N5" s="280"/>
    </row>
    <row r="6" spans="1:14" x14ac:dyDescent="0.25">
      <c r="A6" s="281"/>
      <c r="B6" s="282"/>
      <c r="C6" s="282"/>
      <c r="D6" s="282"/>
      <c r="E6" s="282"/>
      <c r="N6" s="280"/>
    </row>
    <row r="7" spans="1:14" x14ac:dyDescent="0.25">
      <c r="A7" s="279"/>
      <c r="N7" s="280"/>
    </row>
    <row r="8" spans="1:14" x14ac:dyDescent="0.25">
      <c r="A8" s="279"/>
      <c r="N8" s="280"/>
    </row>
    <row r="9" spans="1:14" x14ac:dyDescent="0.25">
      <c r="A9" s="279"/>
      <c r="N9" s="280"/>
    </row>
    <row r="10" spans="1:14" x14ac:dyDescent="0.25">
      <c r="A10" s="279"/>
      <c r="N10" s="280"/>
    </row>
    <row r="11" spans="1:14" x14ac:dyDescent="0.25">
      <c r="A11" s="279"/>
      <c r="N11" s="280"/>
    </row>
    <row r="12" spans="1:14" x14ac:dyDescent="0.25">
      <c r="A12" s="279"/>
      <c r="N12" s="280"/>
    </row>
    <row r="13" spans="1:14" x14ac:dyDescent="0.25">
      <c r="A13" s="279"/>
      <c r="N13" s="280"/>
    </row>
    <row r="14" spans="1:14" x14ac:dyDescent="0.25">
      <c r="A14" s="279"/>
      <c r="N14" s="280"/>
    </row>
    <row r="15" spans="1:14" x14ac:dyDescent="0.25">
      <c r="A15" s="279"/>
      <c r="N15" s="280"/>
    </row>
    <row r="16" spans="1:14" x14ac:dyDescent="0.25">
      <c r="A16" s="279"/>
      <c r="N16" s="280"/>
    </row>
    <row r="17" spans="1:15" x14ac:dyDescent="0.25">
      <c r="A17" s="279"/>
      <c r="N17" s="280"/>
    </row>
    <row r="18" spans="1:15" x14ac:dyDescent="0.25">
      <c r="A18" s="279"/>
      <c r="N18" s="280"/>
    </row>
    <row r="19" spans="1:15" x14ac:dyDescent="0.25">
      <c r="A19" s="279"/>
      <c r="N19" s="280"/>
    </row>
    <row r="20" spans="1:15" x14ac:dyDescent="0.25">
      <c r="A20" s="279"/>
      <c r="N20" s="280"/>
    </row>
    <row r="21" spans="1:15" x14ac:dyDescent="0.25">
      <c r="A21" s="279"/>
      <c r="N21" s="280"/>
    </row>
    <row r="22" spans="1:15" ht="9" customHeight="1" x14ac:dyDescent="0.25">
      <c r="A22" s="279"/>
      <c r="N22" s="280"/>
    </row>
    <row r="23" spans="1:15" x14ac:dyDescent="0.25">
      <c r="A23" s="279"/>
      <c r="N23" s="280"/>
    </row>
    <row r="24" spans="1:15" x14ac:dyDescent="0.25">
      <c r="A24" s="279"/>
      <c r="N24" s="280"/>
    </row>
    <row r="25" spans="1:15" x14ac:dyDescent="0.25">
      <c r="A25" s="279"/>
      <c r="N25" s="280"/>
    </row>
    <row r="26" spans="1:15" customFormat="1" x14ac:dyDescent="0.25">
      <c r="A26" s="279"/>
      <c r="B26" s="119"/>
      <c r="C26" s="119"/>
      <c r="D26" s="119"/>
      <c r="E26" s="119"/>
      <c r="F26" s="119"/>
      <c r="G26" s="119"/>
      <c r="H26" s="119"/>
      <c r="I26" s="119"/>
      <c r="J26" s="119"/>
      <c r="K26" s="119"/>
      <c r="L26" s="119"/>
      <c r="M26" s="119"/>
      <c r="N26" s="280"/>
      <c r="O26" s="119"/>
    </row>
    <row r="27" spans="1:15" customFormat="1" x14ac:dyDescent="0.25">
      <c r="A27" s="283"/>
      <c r="B27" s="284"/>
      <c r="C27" s="284"/>
      <c r="D27" s="284"/>
      <c r="E27" s="284"/>
      <c r="F27" s="284"/>
      <c r="G27" s="284"/>
      <c r="H27" s="284"/>
      <c r="I27" s="284"/>
      <c r="J27" s="284"/>
      <c r="K27" s="284"/>
      <c r="L27" s="284"/>
      <c r="M27" s="284"/>
      <c r="N27" s="285"/>
      <c r="O27" s="119"/>
    </row>
    <row r="28" spans="1:15" customFormat="1" ht="25.15" customHeight="1" x14ac:dyDescent="0.25">
      <c r="A28" s="679" t="s">
        <v>550</v>
      </c>
      <c r="B28" s="679" t="s">
        <v>587</v>
      </c>
      <c r="C28" s="679"/>
      <c r="D28" s="679"/>
      <c r="E28" s="679"/>
      <c r="F28" s="679"/>
      <c r="G28" s="679"/>
      <c r="H28" s="679"/>
      <c r="I28" s="679"/>
      <c r="J28" s="679"/>
      <c r="K28" s="679"/>
      <c r="L28" s="680" t="s">
        <v>551</v>
      </c>
      <c r="M28" s="680" t="s">
        <v>552</v>
      </c>
      <c r="N28" s="680"/>
      <c r="O28" s="119"/>
    </row>
    <row r="29" spans="1:15" customFormat="1" ht="19.899999999999999" customHeight="1" x14ac:dyDescent="0.25">
      <c r="A29" s="679"/>
      <c r="B29" s="679"/>
      <c r="C29" s="679"/>
      <c r="D29" s="679"/>
      <c r="E29" s="679"/>
      <c r="F29" s="679"/>
      <c r="G29" s="679"/>
      <c r="H29" s="679"/>
      <c r="I29" s="679"/>
      <c r="J29" s="679"/>
      <c r="K29" s="679"/>
      <c r="L29" s="680"/>
      <c r="M29" s="680" t="s">
        <v>553</v>
      </c>
      <c r="N29" s="680"/>
      <c r="O29" s="286"/>
    </row>
  </sheetData>
  <mergeCells count="5">
    <mergeCell ref="A28:A29"/>
    <mergeCell ref="B28:K29"/>
    <mergeCell ref="L28:L29"/>
    <mergeCell ref="M28:N28"/>
    <mergeCell ref="M29:N29"/>
  </mergeCells>
  <phoneticPr fontId="6" type="noConversion"/>
  <printOptions horizontalCentered="1"/>
  <pageMargins left="0.98425196850393704" right="0.19685039370078741" top="0.19685039370078741" bottom="0.39370078740157483" header="0.15748031496062992" footer="0.15748031496062992"/>
  <pageSetup paperSize="9" fitToWidth="0" fitToHeight="0" orientation="landscape" r:id="rId1"/>
  <headerFooter alignWithMargins="0">
    <oddFooter>&amp;L&amp;"標楷體,粗體"主管：&amp;C&amp;"標楷體,粗體"    填表人：                     填表人電話：&amp;R&amp;"標楷體,粗體"110.3.31版</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E12" sqref="E12"/>
    </sheetView>
  </sheetViews>
  <sheetFormatPr defaultColWidth="7.875" defaultRowHeight="19.5" x14ac:dyDescent="0.25"/>
  <cols>
    <col min="1" max="1" width="18.375" style="287" customWidth="1"/>
    <col min="2" max="3" width="20.125" style="287" customWidth="1"/>
    <col min="4" max="4" width="16.5" style="287" customWidth="1"/>
    <col min="5" max="5" width="20.125" style="287" customWidth="1"/>
    <col min="6" max="6" width="16.5" style="287" customWidth="1"/>
    <col min="7" max="7" width="7.875" style="287" customWidth="1"/>
    <col min="8" max="16384" width="7.875" style="287"/>
  </cols>
  <sheetData>
    <row r="1" spans="1:6" s="99" customFormat="1" ht="21" x14ac:dyDescent="0.25">
      <c r="A1" s="99" t="s">
        <v>66</v>
      </c>
      <c r="C1" s="562" t="s">
        <v>67</v>
      </c>
      <c r="D1" s="562"/>
    </row>
    <row r="2" spans="1:6" x14ac:dyDescent="0.25">
      <c r="A2" s="287" t="str">
        <f>清單!F1</f>
        <v>○○縣○○鄉農會信用部</v>
      </c>
      <c r="F2" s="288" t="s">
        <v>554</v>
      </c>
    </row>
    <row r="3" spans="1:6" s="290" customFormat="1" x14ac:dyDescent="0.25">
      <c r="A3" s="682" t="s">
        <v>3</v>
      </c>
      <c r="B3" s="681" t="str">
        <f>CONCATENATE("（",YEAR(清單!F2)-1913,"）年度")</f>
        <v>（108）年度</v>
      </c>
      <c r="C3" s="681" t="str">
        <f>CONCATENATE("（",YEAR(清單!F2)-1912,"）年度")</f>
        <v>（109）年度</v>
      </c>
      <c r="D3" s="681" t="s">
        <v>555</v>
      </c>
      <c r="E3" s="472" t="str">
        <f>CONCATENATE("（",YEAR(清單!F2)-1911,"）年度")</f>
        <v>（110）年度</v>
      </c>
      <c r="F3" s="681" t="s">
        <v>556</v>
      </c>
    </row>
    <row r="4" spans="1:6" s="290" customFormat="1" x14ac:dyDescent="0.25">
      <c r="A4" s="682"/>
      <c r="B4" s="681"/>
      <c r="C4" s="681"/>
      <c r="D4" s="681"/>
      <c r="E4" s="473" t="str">
        <f>"1月1日至"&amp;TEXT(清單!F2,"mm月dd日")</f>
        <v>1月1日至03月31日</v>
      </c>
      <c r="F4" s="681"/>
    </row>
    <row r="5" spans="1:6" ht="30" customHeight="1" x14ac:dyDescent="0.25">
      <c r="A5" s="291" t="s">
        <v>557</v>
      </c>
      <c r="B5" s="292"/>
      <c r="C5" s="292"/>
      <c r="D5" s="293">
        <f>C5/MAX(1,B5)-1</f>
        <v>-1</v>
      </c>
      <c r="E5" s="292"/>
      <c r="F5" s="294">
        <f>E5/MAX(1,C5)-1</f>
        <v>-1</v>
      </c>
    </row>
    <row r="6" spans="1:6" ht="30" customHeight="1" x14ac:dyDescent="0.25">
      <c r="A6" s="289" t="s">
        <v>558</v>
      </c>
      <c r="B6" s="295"/>
      <c r="C6" s="295"/>
      <c r="D6" s="294">
        <f>C6/MAX(1,B6)-1</f>
        <v>-1</v>
      </c>
      <c r="E6" s="295"/>
      <c r="F6" s="294">
        <f>E6/MAX(1,C6)-1</f>
        <v>-1</v>
      </c>
    </row>
    <row r="7" spans="1:6" ht="30" customHeight="1" x14ac:dyDescent="0.25">
      <c r="A7" s="289" t="s">
        <v>559</v>
      </c>
      <c r="B7" s="294">
        <f>B6/MAX(1,B5)</f>
        <v>0</v>
      </c>
      <c r="C7" s="294">
        <f>C6/MAX(1,C5)</f>
        <v>0</v>
      </c>
      <c r="D7" s="294">
        <f>C7-B7</f>
        <v>0</v>
      </c>
      <c r="E7" s="294">
        <f>E6/MAX(1,E5)</f>
        <v>0</v>
      </c>
      <c r="F7" s="294">
        <f>E7-C7</f>
        <v>0</v>
      </c>
    </row>
    <row r="8" spans="1:6" ht="30" customHeight="1" x14ac:dyDescent="0.25">
      <c r="A8" s="289" t="s">
        <v>560</v>
      </c>
      <c r="B8" s="295"/>
      <c r="C8" s="295"/>
      <c r="D8" s="294">
        <f>C8/MAX(1,B8)-1</f>
        <v>-1</v>
      </c>
      <c r="E8" s="295"/>
      <c r="F8" s="294"/>
    </row>
    <row r="9" spans="1:6" ht="30" customHeight="1" x14ac:dyDescent="0.25">
      <c r="A9" s="289" t="s">
        <v>561</v>
      </c>
      <c r="B9" s="295"/>
      <c r="C9" s="295"/>
      <c r="D9" s="294">
        <f>C9/MAX(1,B9)-1</f>
        <v>-1</v>
      </c>
      <c r="E9" s="295"/>
      <c r="F9" s="294">
        <f>E9/MAX(1,C9)-1</f>
        <v>-1</v>
      </c>
    </row>
    <row r="10" spans="1:6" x14ac:dyDescent="0.25">
      <c r="A10" s="296"/>
      <c r="B10" s="297"/>
      <c r="C10" s="297"/>
      <c r="D10" s="297"/>
      <c r="E10" s="297"/>
      <c r="F10" s="297"/>
    </row>
    <row r="11" spans="1:6" ht="27.75" customHeight="1" x14ac:dyDescent="0.3">
      <c r="A11" s="209" t="str">
        <f>"截至檢查基準日（"&amp;TEXT(清單!F2,"eeee年mm月dd日）止")</f>
        <v>截至檢查基準日（110年03月31日)止</v>
      </c>
      <c r="B11" s="298"/>
    </row>
    <row r="12" spans="1:6" ht="27.75" customHeight="1" x14ac:dyDescent="0.25">
      <c r="A12" s="287" t="s">
        <v>825</v>
      </c>
    </row>
    <row r="13" spans="1:6" ht="27.75" customHeight="1" x14ac:dyDescent="0.25">
      <c r="A13" s="287" t="s">
        <v>826</v>
      </c>
    </row>
    <row r="14" spans="1:6" ht="27.75" customHeight="1" x14ac:dyDescent="0.25"/>
    <row r="15" spans="1:6" ht="27.75" customHeight="1" x14ac:dyDescent="0.25"/>
    <row r="22" ht="9" customHeight="1" x14ac:dyDescent="0.25"/>
    <row r="29" ht="19.5" customHeight="1" x14ac:dyDescent="0.25"/>
    <row r="31" ht="19.5" customHeight="1" x14ac:dyDescent="0.25"/>
  </sheetData>
  <mergeCells count="6">
    <mergeCell ref="F3:F4"/>
    <mergeCell ref="C1:D1"/>
    <mergeCell ref="A3:A4"/>
    <mergeCell ref="B3:B4"/>
    <mergeCell ref="C3:C4"/>
    <mergeCell ref="D3:D4"/>
  </mergeCells>
  <phoneticPr fontId="6" type="noConversion"/>
  <printOptions horizontalCentered="1"/>
  <pageMargins left="0.98425196850393704" right="0.74803149606299213" top="0.47244094488188981" bottom="0.43307086614173229" header="0.15748031496062992" footer="0.15748031496062992"/>
  <pageSetup paperSize="9" fitToWidth="0" fitToHeight="0" orientation="landscape" r:id="rId1"/>
  <headerFooter alignWithMargins="0">
    <oddFooter>&amp;L&amp;"標楷體,粗體"主管：&amp;C&amp;"標楷體,粗體"    填表人：                     填表人電話：&amp;R&amp;"標楷體,粗體"110.3.31版</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B11" sqref="B11"/>
    </sheetView>
  </sheetViews>
  <sheetFormatPr defaultColWidth="8" defaultRowHeight="21" x14ac:dyDescent="0.25"/>
  <cols>
    <col min="1" max="1" width="24" style="299" customWidth="1"/>
    <col min="2" max="3" width="24.625" style="299" customWidth="1"/>
    <col min="4" max="4" width="12.375" style="299" customWidth="1"/>
    <col min="5" max="5" width="24.5" style="299" customWidth="1"/>
    <col min="6" max="6" width="8" style="299" customWidth="1"/>
    <col min="7" max="16384" width="8" style="299"/>
  </cols>
  <sheetData>
    <row r="1" spans="1:5" s="260" customFormat="1" x14ac:dyDescent="0.25">
      <c r="A1" s="260" t="s">
        <v>68</v>
      </c>
      <c r="C1" s="260" t="s">
        <v>562</v>
      </c>
    </row>
    <row r="2" spans="1:5" x14ac:dyDescent="0.25">
      <c r="A2" s="299" t="str">
        <f>清單!F1</f>
        <v>○○縣○○鄉農會信用部</v>
      </c>
      <c r="E2" s="300" t="s">
        <v>563</v>
      </c>
    </row>
    <row r="3" spans="1:5" x14ac:dyDescent="0.25">
      <c r="A3" s="682" t="s">
        <v>3</v>
      </c>
      <c r="B3" s="681" t="str">
        <f>CONCATENATE("（",YEAR(清單!F2)-1913,"）年度")</f>
        <v>（108）年度</v>
      </c>
      <c r="C3" s="681" t="str">
        <f>CONCATENATE("（",YEAR(清單!F2)-1912,"）年度")</f>
        <v>（109）年度</v>
      </c>
      <c r="D3" s="681" t="s">
        <v>555</v>
      </c>
      <c r="E3" s="474" t="str">
        <f>CONCATENATE("（",YEAR(清單!F2)-1911,"）年度")</f>
        <v>（110）年度</v>
      </c>
    </row>
    <row r="4" spans="1:5" x14ac:dyDescent="0.25">
      <c r="A4" s="682"/>
      <c r="B4" s="681"/>
      <c r="C4" s="681"/>
      <c r="D4" s="681"/>
      <c r="E4" s="475" t="str">
        <f>"1月1日至"&amp;TEXT(清單!F2,"mm月dd日")</f>
        <v>1月1日至03月31日</v>
      </c>
    </row>
    <row r="5" spans="1:5" x14ac:dyDescent="0.25">
      <c r="A5" s="301" t="s">
        <v>564</v>
      </c>
      <c r="B5" s="302"/>
      <c r="C5" s="302"/>
      <c r="D5" s="303"/>
      <c r="E5" s="302"/>
    </row>
    <row r="6" spans="1:5" x14ac:dyDescent="0.25">
      <c r="A6" s="304" t="s">
        <v>565</v>
      </c>
      <c r="B6" s="302"/>
      <c r="C6" s="302"/>
      <c r="D6" s="305">
        <f>C6/MAX(1,B6)-1</f>
        <v>-1</v>
      </c>
      <c r="E6" s="302"/>
    </row>
    <row r="7" spans="1:5" x14ac:dyDescent="0.25">
      <c r="A7" s="304" t="s">
        <v>566</v>
      </c>
      <c r="B7" s="302"/>
      <c r="C7" s="302"/>
      <c r="D7" s="305">
        <f>C7/MAX(1,B7)-1</f>
        <v>-1</v>
      </c>
      <c r="E7" s="302"/>
    </row>
    <row r="8" spans="1:5" x14ac:dyDescent="0.25">
      <c r="A8" s="304" t="s">
        <v>567</v>
      </c>
      <c r="B8" s="302"/>
      <c r="C8" s="302"/>
      <c r="D8" s="305">
        <f>C8/MAX(1,B8)-1</f>
        <v>-1</v>
      </c>
      <c r="E8" s="302"/>
    </row>
    <row r="9" spans="1:5" x14ac:dyDescent="0.25">
      <c r="A9" s="304" t="s">
        <v>568</v>
      </c>
      <c r="B9" s="302"/>
      <c r="C9" s="302"/>
      <c r="D9" s="305">
        <f>C9/MAX(1,B9)-1</f>
        <v>-1</v>
      </c>
      <c r="E9" s="302"/>
    </row>
    <row r="10" spans="1:5" x14ac:dyDescent="0.25">
      <c r="A10" s="304" t="s">
        <v>59</v>
      </c>
      <c r="B10" s="302"/>
      <c r="C10" s="302"/>
      <c r="D10" s="305">
        <f>C10/MAX(1,B10)-1</f>
        <v>-1</v>
      </c>
      <c r="E10" s="302"/>
    </row>
    <row r="11" spans="1:5" x14ac:dyDescent="0.25">
      <c r="A11" s="304"/>
      <c r="B11" s="302"/>
      <c r="C11" s="302"/>
      <c r="D11" s="305"/>
      <c r="E11" s="302"/>
    </row>
    <row r="12" spans="1:5" x14ac:dyDescent="0.25">
      <c r="A12" s="306"/>
      <c r="B12" s="307"/>
      <c r="C12" s="307"/>
      <c r="D12" s="308"/>
      <c r="E12" s="307"/>
    </row>
    <row r="13" spans="1:5" x14ac:dyDescent="0.25">
      <c r="A13" s="301" t="s">
        <v>569</v>
      </c>
      <c r="B13" s="302"/>
      <c r="C13" s="302"/>
      <c r="D13" s="305">
        <f>C13/MAX(1,B13)-1</f>
        <v>-1</v>
      </c>
      <c r="E13" s="302"/>
    </row>
    <row r="14" spans="1:5" x14ac:dyDescent="0.25">
      <c r="A14" s="301"/>
      <c r="B14" s="302"/>
      <c r="C14" s="302"/>
      <c r="D14" s="305">
        <f>C14/MAX(1,B14)-1</f>
        <v>-1</v>
      </c>
      <c r="E14" s="302"/>
    </row>
    <row r="15" spans="1:5" x14ac:dyDescent="0.25">
      <c r="A15" s="301"/>
      <c r="B15" s="302"/>
      <c r="C15" s="302"/>
      <c r="D15" s="305">
        <f>C15/MAX(1,B15)-1</f>
        <v>-1</v>
      </c>
      <c r="E15" s="302"/>
    </row>
    <row r="16" spans="1:5" x14ac:dyDescent="0.25">
      <c r="A16" s="301"/>
      <c r="B16" s="302"/>
      <c r="C16" s="302"/>
      <c r="D16" s="305">
        <f>C16/MAX(1,B16)-1</f>
        <v>-1</v>
      </c>
      <c r="E16" s="302"/>
    </row>
    <row r="17" spans="1:5" x14ac:dyDescent="0.25">
      <c r="A17" s="301"/>
      <c r="B17" s="302"/>
      <c r="C17" s="302"/>
      <c r="D17" s="305">
        <f>C17/MAX(1,B17)-1</f>
        <v>-1</v>
      </c>
      <c r="E17" s="302"/>
    </row>
    <row r="18" spans="1:5" x14ac:dyDescent="0.25">
      <c r="A18" s="301"/>
      <c r="B18" s="302"/>
      <c r="C18" s="302"/>
      <c r="D18" s="305"/>
      <c r="E18" s="302"/>
    </row>
    <row r="19" spans="1:5" x14ac:dyDescent="0.25">
      <c r="A19" s="301"/>
      <c r="B19" s="302"/>
      <c r="C19" s="302"/>
      <c r="D19" s="305"/>
      <c r="E19" s="302"/>
    </row>
    <row r="20" spans="1:5" x14ac:dyDescent="0.25">
      <c r="A20" s="301"/>
      <c r="B20" s="302"/>
      <c r="C20" s="302"/>
      <c r="D20" s="305"/>
      <c r="E20" s="302"/>
    </row>
    <row r="21" spans="1:5" x14ac:dyDescent="0.25">
      <c r="A21" s="299" t="s">
        <v>570</v>
      </c>
    </row>
    <row r="22" spans="1:5" ht="9" customHeight="1" x14ac:dyDescent="0.25">
      <c r="A22" s="309"/>
    </row>
    <row r="23" spans="1:5" x14ac:dyDescent="0.25">
      <c r="A23" s="309"/>
    </row>
    <row r="24" spans="1:5" x14ac:dyDescent="0.25">
      <c r="A24" s="310"/>
    </row>
    <row r="29" spans="1:5" ht="21" customHeight="1" x14ac:dyDescent="0.25"/>
    <row r="31" spans="1:5" ht="21" customHeight="1" x14ac:dyDescent="0.25"/>
  </sheetData>
  <mergeCells count="4">
    <mergeCell ref="A3:A4"/>
    <mergeCell ref="B3:B4"/>
    <mergeCell ref="C3:C4"/>
    <mergeCell ref="D3:D4"/>
  </mergeCells>
  <phoneticPr fontId="6" type="noConversion"/>
  <printOptions horizontalCentered="1"/>
  <pageMargins left="0.98425196850393704" right="0.74803149606299213" top="0.51181102362204722" bottom="0.39370078740157483" header="0.15748031496062992" footer="0.15748031496062992"/>
  <pageSetup paperSize="9" fitToWidth="0" fitToHeight="0" orientation="landscape" r:id="rId1"/>
  <headerFooter alignWithMargins="0">
    <oddFooter>&amp;L&amp;"標楷體,粗體"主管：&amp;C&amp;"標楷體,粗體"    填表人：                     填表人電話：&amp;R&amp;"標楷體,粗體"110.3.31版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4" workbookViewId="0"/>
  </sheetViews>
  <sheetFormatPr defaultColWidth="7.875" defaultRowHeight="30" customHeight="1" x14ac:dyDescent="0.25"/>
  <cols>
    <col min="1" max="1" width="13.25" style="19" customWidth="1"/>
    <col min="2" max="2" width="17" style="19" customWidth="1"/>
    <col min="3" max="3" width="14.625" style="19" customWidth="1"/>
    <col min="4" max="4" width="17.875" style="19" customWidth="1"/>
    <col min="5" max="5" width="16.875" style="19" customWidth="1"/>
    <col min="6" max="7" width="14.625" style="19" customWidth="1"/>
    <col min="8" max="8" width="14.625" style="43" customWidth="1"/>
    <col min="9" max="9" width="20.25" style="3" customWidth="1"/>
    <col min="10" max="10" width="7.875" style="3" customWidth="1"/>
    <col min="11" max="16384" width="7.875" style="3"/>
  </cols>
  <sheetData>
    <row r="1" spans="1:10" ht="21" x14ac:dyDescent="0.25">
      <c r="A1" s="13" t="s">
        <v>9</v>
      </c>
      <c r="B1" s="517" t="s">
        <v>90</v>
      </c>
      <c r="C1" s="517"/>
      <c r="D1" s="517"/>
      <c r="E1" s="517"/>
      <c r="F1" s="517"/>
      <c r="G1" s="517"/>
      <c r="H1" s="13"/>
    </row>
    <row r="2" spans="1:10" ht="16.5" x14ac:dyDescent="0.25">
      <c r="A2" s="25" t="str">
        <f>清單!F1</f>
        <v>○○縣○○鄉農會信用部</v>
      </c>
      <c r="B2" s="25"/>
      <c r="C2" s="25"/>
      <c r="D2" s="25" t="str">
        <f>"檢查基準日："&amp;TEXT(清單!F2,"eeee年mm月dd日")</f>
        <v>檢查基準日：110年03月31日</v>
      </c>
      <c r="E2" s="25"/>
      <c r="F2" s="26"/>
      <c r="G2" s="520" t="s">
        <v>71</v>
      </c>
      <c r="H2" s="520"/>
      <c r="I2" s="27"/>
      <c r="J2" s="27"/>
    </row>
    <row r="3" spans="1:10" s="18" customFormat="1" ht="32.25" customHeight="1" x14ac:dyDescent="0.25">
      <c r="A3" s="414" t="s">
        <v>91</v>
      </c>
      <c r="B3" s="416" t="s">
        <v>72</v>
      </c>
      <c r="C3" s="417" t="s">
        <v>73</v>
      </c>
      <c r="D3" s="417" t="s">
        <v>74</v>
      </c>
      <c r="E3" s="417" t="s">
        <v>75</v>
      </c>
      <c r="F3" s="414" t="s">
        <v>76</v>
      </c>
      <c r="G3" s="417" t="s">
        <v>77</v>
      </c>
      <c r="H3" s="414" t="s">
        <v>78</v>
      </c>
    </row>
    <row r="4" spans="1:10" ht="25.5" customHeight="1" x14ac:dyDescent="0.25">
      <c r="A4" s="28"/>
      <c r="B4" s="29"/>
      <c r="C4" s="29"/>
      <c r="D4" s="29"/>
      <c r="E4" s="30"/>
      <c r="F4" s="31"/>
      <c r="G4" s="29"/>
      <c r="H4" s="28"/>
    </row>
    <row r="5" spans="1:10" ht="25.5" customHeight="1" x14ac:dyDescent="0.25">
      <c r="B5" s="32"/>
      <c r="C5" s="32"/>
      <c r="D5" s="32"/>
      <c r="E5" s="32"/>
      <c r="G5" s="32"/>
      <c r="H5" s="19"/>
    </row>
    <row r="6" spans="1:10" ht="25.5" customHeight="1" x14ac:dyDescent="0.25">
      <c r="B6" s="32"/>
      <c r="C6" s="32"/>
      <c r="D6" s="32"/>
      <c r="E6" s="32"/>
      <c r="G6" s="32"/>
      <c r="H6" s="19"/>
    </row>
    <row r="7" spans="1:10" ht="25.5" customHeight="1" x14ac:dyDescent="0.25">
      <c r="A7" s="33"/>
      <c r="B7" s="32"/>
      <c r="C7" s="32"/>
      <c r="D7" s="34"/>
      <c r="E7" s="34"/>
      <c r="F7" s="33"/>
      <c r="G7" s="34"/>
      <c r="H7" s="19"/>
    </row>
    <row r="8" spans="1:10" ht="25.5" customHeight="1" x14ac:dyDescent="0.25">
      <c r="B8" s="32"/>
      <c r="C8" s="21"/>
      <c r="D8" s="32"/>
      <c r="E8" s="32"/>
      <c r="G8" s="32"/>
      <c r="H8" s="19"/>
    </row>
    <row r="9" spans="1:10" ht="25.5" customHeight="1" x14ac:dyDescent="0.25">
      <c r="B9" s="32"/>
      <c r="C9" s="32"/>
      <c r="D9" s="32"/>
      <c r="E9" s="32"/>
      <c r="G9" s="32"/>
      <c r="H9" s="19"/>
    </row>
    <row r="10" spans="1:10" ht="25.5" customHeight="1" x14ac:dyDescent="0.25">
      <c r="B10" s="32"/>
      <c r="C10" s="32"/>
      <c r="D10" s="32"/>
      <c r="E10" s="32"/>
      <c r="G10" s="32"/>
      <c r="H10" s="19"/>
    </row>
    <row r="11" spans="1:10" ht="25.5" customHeight="1" x14ac:dyDescent="0.25">
      <c r="A11" s="35"/>
      <c r="B11" s="36"/>
      <c r="C11" s="36"/>
      <c r="D11" s="36"/>
      <c r="E11" s="36"/>
      <c r="F11" s="35"/>
      <c r="G11" s="36"/>
      <c r="H11" s="35"/>
    </row>
    <row r="12" spans="1:10" ht="25.5" customHeight="1" x14ac:dyDescent="0.25">
      <c r="A12" s="35"/>
      <c r="B12" s="36"/>
      <c r="C12" s="36"/>
      <c r="D12" s="36"/>
      <c r="E12" s="36"/>
      <c r="F12" s="35"/>
      <c r="G12" s="36"/>
      <c r="H12" s="35"/>
    </row>
    <row r="13" spans="1:10" ht="25.5" customHeight="1" x14ac:dyDescent="0.25">
      <c r="A13" s="35"/>
      <c r="B13" s="36"/>
      <c r="C13" s="36"/>
      <c r="D13" s="36"/>
      <c r="E13" s="36"/>
      <c r="F13" s="35"/>
      <c r="G13" s="36"/>
      <c r="H13" s="35"/>
    </row>
    <row r="14" spans="1:10" ht="25.5" customHeight="1" x14ac:dyDescent="0.25">
      <c r="A14" s="35"/>
      <c r="B14" s="36"/>
      <c r="C14" s="36"/>
      <c r="D14" s="36"/>
      <c r="E14" s="36"/>
      <c r="F14" s="35"/>
      <c r="G14" s="36"/>
      <c r="H14" s="35"/>
    </row>
    <row r="15" spans="1:10" ht="25.5" customHeight="1" x14ac:dyDescent="0.25">
      <c r="A15" s="35"/>
      <c r="B15" s="36"/>
      <c r="C15" s="36"/>
      <c r="D15" s="36"/>
      <c r="E15" s="36"/>
      <c r="F15" s="35"/>
      <c r="G15" s="36"/>
      <c r="H15" s="35"/>
    </row>
    <row r="16" spans="1:10" ht="25.5" customHeight="1" x14ac:dyDescent="0.25">
      <c r="A16" s="35"/>
      <c r="B16" s="36"/>
      <c r="C16" s="36"/>
      <c r="D16" s="36"/>
      <c r="E16" s="36"/>
      <c r="F16" s="35"/>
      <c r="G16" s="36"/>
      <c r="H16" s="35"/>
    </row>
    <row r="17" spans="1:10" ht="25.5" customHeight="1" x14ac:dyDescent="0.25">
      <c r="A17" s="35"/>
      <c r="B17" s="36"/>
      <c r="C17" s="36"/>
      <c r="D17" s="36"/>
      <c r="E17" s="36"/>
      <c r="F17" s="35"/>
      <c r="G17" s="36"/>
      <c r="H17" s="35"/>
    </row>
    <row r="18" spans="1:10" ht="25.5" customHeight="1" x14ac:dyDescent="0.25">
      <c r="A18" s="35"/>
      <c r="B18" s="36"/>
      <c r="C18" s="36"/>
      <c r="D18" s="36"/>
      <c r="E18" s="36"/>
      <c r="F18" s="35"/>
      <c r="G18" s="36"/>
      <c r="H18" s="35"/>
    </row>
    <row r="19" spans="1:10" s="18" customFormat="1" ht="27.75" customHeight="1" x14ac:dyDescent="0.25">
      <c r="A19" s="17" t="s">
        <v>92</v>
      </c>
      <c r="B19" s="21" t="s">
        <v>93</v>
      </c>
      <c r="C19" s="21" t="s">
        <v>94</v>
      </c>
      <c r="D19" s="21" t="s">
        <v>95</v>
      </c>
      <c r="E19" s="21" t="s">
        <v>96</v>
      </c>
      <c r="F19" s="17" t="s">
        <v>97</v>
      </c>
      <c r="G19" s="21" t="s">
        <v>98</v>
      </c>
      <c r="H19" s="37"/>
    </row>
    <row r="20" spans="1:10" ht="27.75" customHeight="1" x14ac:dyDescent="0.25">
      <c r="A20" s="17" t="s">
        <v>99</v>
      </c>
      <c r="B20" s="38"/>
      <c r="C20" s="38"/>
      <c r="D20" s="38"/>
      <c r="E20" s="38"/>
      <c r="F20" s="39"/>
      <c r="G20" s="38"/>
      <c r="H20" s="40"/>
      <c r="I20" s="41"/>
    </row>
    <row r="21" spans="1:10" s="24" customFormat="1" ht="32.450000000000003" customHeight="1" x14ac:dyDescent="0.25">
      <c r="A21" s="490" t="s">
        <v>84</v>
      </c>
      <c r="B21" s="521" t="s">
        <v>589</v>
      </c>
      <c r="C21" s="521"/>
      <c r="D21" s="521"/>
      <c r="E21" s="521"/>
      <c r="F21" s="521"/>
      <c r="G21" s="521"/>
      <c r="H21" s="521"/>
      <c r="I21" s="42"/>
      <c r="J21" s="42"/>
    </row>
    <row r="22" spans="1:10" s="24" customFormat="1" ht="16.5" x14ac:dyDescent="0.25">
      <c r="A22" s="489"/>
      <c r="B22" s="488" t="s">
        <v>87</v>
      </c>
      <c r="C22" s="488"/>
      <c r="D22" s="488"/>
      <c r="E22" s="488" t="s">
        <v>100</v>
      </c>
      <c r="F22" s="488"/>
      <c r="G22" s="488"/>
      <c r="H22" s="488"/>
    </row>
    <row r="23" spans="1:10" s="24" customFormat="1" ht="16.5" x14ac:dyDescent="0.25">
      <c r="A23" s="27"/>
      <c r="B23" s="488" t="s">
        <v>971</v>
      </c>
      <c r="C23" s="489"/>
      <c r="D23" s="489"/>
      <c r="E23" s="488" t="s">
        <v>101</v>
      </c>
      <c r="F23" s="489"/>
      <c r="G23" s="491"/>
      <c r="H23" s="491"/>
      <c r="I23" s="42"/>
      <c r="J23" s="42"/>
    </row>
    <row r="24" spans="1:10" ht="30" customHeight="1" x14ac:dyDescent="0.25">
      <c r="A24" s="3"/>
      <c r="B24" s="3"/>
      <c r="C24" s="3"/>
      <c r="D24" s="3"/>
      <c r="E24" s="3"/>
      <c r="F24" s="3"/>
      <c r="G24" s="3"/>
      <c r="H24" s="3"/>
    </row>
    <row r="25" spans="1:10" ht="30" customHeight="1" x14ac:dyDescent="0.25">
      <c r="A25" s="3"/>
      <c r="B25" s="3"/>
      <c r="C25" s="3"/>
      <c r="D25" s="3"/>
      <c r="E25" s="3"/>
      <c r="F25" s="3"/>
      <c r="G25" s="3"/>
      <c r="H25" s="3"/>
    </row>
    <row r="26" spans="1:10" ht="30" customHeight="1" x14ac:dyDescent="0.25">
      <c r="A26" s="3"/>
      <c r="B26" s="3"/>
      <c r="C26" s="3"/>
      <c r="D26" s="3"/>
      <c r="E26" s="3"/>
      <c r="F26" s="3"/>
      <c r="G26" s="3"/>
      <c r="H26" s="3"/>
    </row>
    <row r="27" spans="1:10" ht="30" customHeight="1" x14ac:dyDescent="0.25">
      <c r="A27" s="3"/>
      <c r="B27" s="3"/>
      <c r="C27" s="3"/>
      <c r="D27" s="3"/>
      <c r="E27" s="3"/>
      <c r="F27" s="3"/>
      <c r="G27" s="3"/>
      <c r="H27" s="3"/>
    </row>
    <row r="28" spans="1:10" ht="30" customHeight="1" x14ac:dyDescent="0.25">
      <c r="A28" s="3"/>
      <c r="B28" s="3"/>
      <c r="C28" s="3"/>
      <c r="D28" s="3"/>
      <c r="E28" s="3"/>
      <c r="F28" s="3"/>
      <c r="G28" s="3"/>
      <c r="H28" s="3"/>
    </row>
    <row r="29" spans="1:10" ht="30" customHeight="1" x14ac:dyDescent="0.25">
      <c r="A29" s="3"/>
      <c r="B29" s="3"/>
      <c r="C29" s="3"/>
      <c r="D29" s="3"/>
      <c r="E29" s="3"/>
      <c r="F29" s="3"/>
      <c r="G29" s="3"/>
      <c r="H29" s="3"/>
    </row>
    <row r="30" spans="1:10" ht="30" customHeight="1" x14ac:dyDescent="0.25">
      <c r="A30" s="3"/>
      <c r="B30" s="3"/>
      <c r="C30" s="3"/>
      <c r="D30" s="3"/>
      <c r="E30" s="3"/>
      <c r="F30" s="3"/>
      <c r="G30" s="3"/>
      <c r="H30" s="3"/>
    </row>
    <row r="31" spans="1:10" ht="30" customHeight="1" x14ac:dyDescent="0.25">
      <c r="A31" s="3"/>
      <c r="B31" s="3"/>
      <c r="C31" s="3"/>
      <c r="D31" s="3"/>
      <c r="E31" s="3"/>
      <c r="F31" s="3"/>
      <c r="G31" s="3"/>
      <c r="H31" s="3"/>
    </row>
    <row r="32" spans="1:10" ht="30" customHeight="1" x14ac:dyDescent="0.25">
      <c r="A32" s="3"/>
      <c r="B32" s="3"/>
      <c r="C32" s="3"/>
      <c r="D32" s="3"/>
      <c r="E32" s="3"/>
      <c r="F32" s="3"/>
      <c r="G32" s="3"/>
      <c r="H32" s="3"/>
    </row>
    <row r="33" s="3" customFormat="1" ht="30" customHeight="1" x14ac:dyDescent="0.25"/>
    <row r="34" s="3" customFormat="1" ht="30" customHeight="1" x14ac:dyDescent="0.25"/>
    <row r="35" s="3" customFormat="1" ht="30" customHeight="1" x14ac:dyDescent="0.25"/>
    <row r="36" s="3" customFormat="1" ht="30" customHeight="1" x14ac:dyDescent="0.25"/>
    <row r="37" s="3" customFormat="1" ht="30" customHeight="1" x14ac:dyDescent="0.25"/>
    <row r="38" s="3" customFormat="1" ht="30" customHeight="1" x14ac:dyDescent="0.25"/>
    <row r="39" s="3" customFormat="1" ht="30" customHeight="1" x14ac:dyDescent="0.25"/>
    <row r="40" s="3" customFormat="1" ht="30" customHeight="1" x14ac:dyDescent="0.25"/>
    <row r="41" s="3" customFormat="1" ht="30" customHeight="1" x14ac:dyDescent="0.25"/>
    <row r="42" s="3" customFormat="1" ht="30" customHeight="1" x14ac:dyDescent="0.25"/>
    <row r="43" s="3" customFormat="1" ht="30" customHeight="1" x14ac:dyDescent="0.25"/>
    <row r="44" s="3" customFormat="1" ht="30" customHeight="1" x14ac:dyDescent="0.25"/>
    <row r="45" s="3" customFormat="1" ht="30" customHeight="1" x14ac:dyDescent="0.25"/>
    <row r="46" s="3" customFormat="1" ht="30" customHeight="1" x14ac:dyDescent="0.25"/>
  </sheetData>
  <mergeCells count="3">
    <mergeCell ref="B1:G1"/>
    <mergeCell ref="G2:H2"/>
    <mergeCell ref="B21:H21"/>
  </mergeCells>
  <phoneticPr fontId="6" type="noConversion"/>
  <printOptions horizontalCentered="1"/>
  <pageMargins left="0.98425196850393704" right="0" top="0.15748031496062992" bottom="0.43307086614173229" header="0.15748031496062992" footer="0.15748031496062992"/>
  <pageSetup paperSize="9" fitToWidth="0" fitToHeight="0" orientation="landscape" r:id="rId1"/>
  <headerFooter alignWithMargins="0">
    <oddFooter>&amp;L&amp;"標楷體,粗體"主管：&amp;C&amp;"標楷體,粗體"    填表人：                     填表人電話：&amp;R&amp;"標楷體,粗體"110.3.31版</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C6" sqref="C6:D6"/>
    </sheetView>
  </sheetViews>
  <sheetFormatPr defaultColWidth="8" defaultRowHeight="16.5" x14ac:dyDescent="0.25"/>
  <cols>
    <col min="1" max="1" width="3.75" customWidth="1"/>
    <col min="2" max="2" width="15.125" customWidth="1"/>
    <col min="3" max="3" width="33.75" customWidth="1"/>
    <col min="4" max="4" width="29.5" customWidth="1"/>
    <col min="5" max="5" width="8" customWidth="1"/>
  </cols>
  <sheetData>
    <row r="1" spans="1:4" ht="21" x14ac:dyDescent="0.3">
      <c r="A1" s="77" t="s">
        <v>884</v>
      </c>
    </row>
    <row r="2" spans="1:4" ht="25.5" x14ac:dyDescent="0.25">
      <c r="A2" s="686" t="s">
        <v>571</v>
      </c>
      <c r="B2" s="686"/>
      <c r="C2" s="686"/>
      <c r="D2" s="686"/>
    </row>
    <row r="3" spans="1:4" ht="22.9" customHeight="1" x14ac:dyDescent="0.3">
      <c r="A3" s="687" t="s">
        <v>572</v>
      </c>
      <c r="B3" s="687"/>
      <c r="C3" s="299" t="str">
        <f>清單!F1</f>
        <v>○○縣○○鄉農會信用部</v>
      </c>
      <c r="D3" s="311" t="s">
        <v>573</v>
      </c>
    </row>
    <row r="4" spans="1:4" ht="54" customHeight="1" x14ac:dyDescent="0.25">
      <c r="A4" s="685" t="s">
        <v>574</v>
      </c>
      <c r="B4" s="685"/>
      <c r="C4" s="531"/>
      <c r="D4" s="531"/>
    </row>
    <row r="5" spans="1:4" ht="83.45" customHeight="1" x14ac:dyDescent="0.25">
      <c r="A5" s="685" t="s">
        <v>575</v>
      </c>
      <c r="B5" s="685"/>
      <c r="C5" s="531"/>
      <c r="D5" s="531"/>
    </row>
    <row r="6" spans="1:4" ht="86.45" customHeight="1" x14ac:dyDescent="0.25">
      <c r="A6" s="685" t="s">
        <v>576</v>
      </c>
      <c r="B6" s="685"/>
      <c r="C6" s="531"/>
      <c r="D6" s="531"/>
    </row>
    <row r="7" spans="1:4" ht="115.15" customHeight="1" x14ac:dyDescent="0.25">
      <c r="A7" s="685" t="s">
        <v>577</v>
      </c>
      <c r="B7" s="685"/>
      <c r="C7" s="531"/>
      <c r="D7" s="531"/>
    </row>
    <row r="8" spans="1:4" ht="143.44999999999999" customHeight="1" x14ac:dyDescent="0.25">
      <c r="A8" s="685" t="s">
        <v>578</v>
      </c>
      <c r="B8" s="685"/>
      <c r="C8" s="531"/>
      <c r="D8" s="531"/>
    </row>
    <row r="9" spans="1:4" ht="44.45" customHeight="1" x14ac:dyDescent="0.25">
      <c r="A9" s="52" t="s">
        <v>579</v>
      </c>
      <c r="B9" s="683" t="s">
        <v>588</v>
      </c>
      <c r="C9" s="683"/>
      <c r="D9" s="683"/>
    </row>
    <row r="10" spans="1:4" ht="18.75" x14ac:dyDescent="0.25">
      <c r="B10" s="312"/>
    </row>
    <row r="11" spans="1:4" ht="19.5" x14ac:dyDescent="0.25">
      <c r="B11" s="313" t="s">
        <v>580</v>
      </c>
      <c r="C11" s="313"/>
      <c r="D11" s="81"/>
    </row>
    <row r="12" spans="1:4" ht="19.5" x14ac:dyDescent="0.25">
      <c r="B12" s="313"/>
      <c r="C12" s="313"/>
    </row>
    <row r="13" spans="1:4" ht="72" customHeight="1" x14ac:dyDescent="0.25">
      <c r="A13" s="314" t="s">
        <v>581</v>
      </c>
      <c r="B13" s="684" t="s">
        <v>582</v>
      </c>
      <c r="C13" s="684"/>
      <c r="D13" s="684"/>
    </row>
    <row r="22" spans="1:6" ht="9" customHeight="1" x14ac:dyDescent="0.25"/>
    <row r="29" spans="1:6" ht="16.5" customHeight="1" x14ac:dyDescent="0.25">
      <c r="A29" s="148"/>
      <c r="B29" s="148"/>
      <c r="C29" s="148"/>
      <c r="D29" s="148"/>
      <c r="E29" s="148"/>
      <c r="F29" s="148"/>
    </row>
    <row r="31" spans="1:6" ht="16.5" customHeight="1" x14ac:dyDescent="0.25">
      <c r="A31" s="148"/>
      <c r="B31" s="148"/>
      <c r="C31" s="148"/>
      <c r="D31" s="148"/>
      <c r="E31" s="148"/>
      <c r="F31" s="148"/>
    </row>
  </sheetData>
  <mergeCells count="14">
    <mergeCell ref="A2:D2"/>
    <mergeCell ref="A3:B3"/>
    <mergeCell ref="A4:B4"/>
    <mergeCell ref="C4:D4"/>
    <mergeCell ref="A5:B5"/>
    <mergeCell ref="C5:D5"/>
    <mergeCell ref="B9:D9"/>
    <mergeCell ref="B13:D13"/>
    <mergeCell ref="A6:B6"/>
    <mergeCell ref="C6:D6"/>
    <mergeCell ref="A7:B7"/>
    <mergeCell ref="C7:D7"/>
    <mergeCell ref="A8:B8"/>
    <mergeCell ref="C8:D8"/>
  </mergeCells>
  <phoneticPr fontId="6" type="noConversion"/>
  <pageMargins left="0.82677165354330717" right="0.59055118110236227" top="1.2598425196850394" bottom="0.59055118110236227" header="0.31496062992125984" footer="0.31496062992125984"/>
  <pageSetup paperSize="9" fitToWidth="0" fitToHeight="0" orientation="portrait" r:id="rId1"/>
  <headerFooter>
    <oddFooter>&amp;R&amp;"標楷體,粗體"110.3.31版</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A3" sqref="A3:C3"/>
    </sheetView>
  </sheetViews>
  <sheetFormatPr defaultColWidth="8" defaultRowHeight="16.5" x14ac:dyDescent="0.25"/>
  <cols>
    <col min="1" max="1" width="8.125" style="8" customWidth="1"/>
    <col min="2" max="2" width="11" style="1" customWidth="1"/>
    <col min="3" max="3" width="69.25" style="1" customWidth="1"/>
    <col min="4" max="4" width="11" style="1" customWidth="1"/>
    <col min="5" max="5" width="16" style="1" customWidth="1"/>
    <col min="6" max="6" width="22.25" style="1" bestFit="1" customWidth="1"/>
    <col min="7" max="7" width="8" style="1" customWidth="1"/>
    <col min="8" max="16384" width="8" style="1"/>
  </cols>
  <sheetData>
    <row r="1" spans="1:6" ht="21" x14ac:dyDescent="0.3">
      <c r="A1" s="511" t="s">
        <v>885</v>
      </c>
      <c r="B1" s="512"/>
      <c r="C1" s="512"/>
      <c r="E1" s="326"/>
      <c r="F1" s="327"/>
    </row>
    <row r="2" spans="1:6" x14ac:dyDescent="0.25">
      <c r="A2" s="1" t="str">
        <f>"(一)檢查基準日："&amp;TEXT(清單!F2,"eeee年mm月dd日")</f>
        <v>(一)檢查基準日：110年03月31日</v>
      </c>
      <c r="E2" s="326"/>
      <c r="F2" s="325"/>
    </row>
    <row r="3" spans="1:6" ht="21.75" customHeight="1" x14ac:dyDescent="0.25">
      <c r="A3" s="513" t="str">
        <f>"(二)上次檢查基準日："&amp;TEXT(清單!F3,"eeee年mm月dd日")</f>
        <v>(二)上次檢查基準日：108年03月31日</v>
      </c>
      <c r="B3" s="513"/>
      <c r="C3" s="513"/>
      <c r="E3" s="326"/>
      <c r="F3" s="325"/>
    </row>
    <row r="4" spans="1:6" x14ac:dyDescent="0.25">
      <c r="A4" s="514" t="s">
        <v>651</v>
      </c>
      <c r="B4" s="515"/>
      <c r="C4" s="515"/>
    </row>
    <row r="5" spans="1:6" x14ac:dyDescent="0.25">
      <c r="A5" s="360" t="s">
        <v>3</v>
      </c>
      <c r="B5" s="361" t="s">
        <v>652</v>
      </c>
      <c r="C5" s="362" t="s">
        <v>5</v>
      </c>
    </row>
    <row r="6" spans="1:6" x14ac:dyDescent="0.25">
      <c r="A6" s="516" t="s">
        <v>644</v>
      </c>
      <c r="B6" s="341" t="s">
        <v>653</v>
      </c>
      <c r="C6" s="5" t="s">
        <v>637</v>
      </c>
    </row>
    <row r="7" spans="1:6" x14ac:dyDescent="0.25">
      <c r="A7" s="516"/>
      <c r="B7" s="341" t="s">
        <v>654</v>
      </c>
      <c r="C7" s="5" t="s">
        <v>638</v>
      </c>
    </row>
    <row r="8" spans="1:6" x14ac:dyDescent="0.25">
      <c r="A8" s="516"/>
      <c r="B8" s="341" t="s">
        <v>655</v>
      </c>
      <c r="C8" s="6" t="s">
        <v>639</v>
      </c>
    </row>
    <row r="9" spans="1:6" x14ac:dyDescent="0.25">
      <c r="A9" s="516"/>
      <c r="B9" s="342" t="s">
        <v>656</v>
      </c>
      <c r="C9" s="343" t="s">
        <v>635</v>
      </c>
    </row>
    <row r="10" spans="1:6" x14ac:dyDescent="0.25">
      <c r="A10" s="516"/>
      <c r="B10" s="344" t="s">
        <v>657</v>
      </c>
      <c r="C10" s="5" t="s">
        <v>634</v>
      </c>
    </row>
    <row r="11" spans="1:6" x14ac:dyDescent="0.25">
      <c r="A11" s="516"/>
      <c r="B11" s="345" t="s">
        <v>658</v>
      </c>
      <c r="C11" s="332" t="s">
        <v>633</v>
      </c>
    </row>
    <row r="12" spans="1:6" x14ac:dyDescent="0.25">
      <c r="A12" s="516"/>
      <c r="B12" s="346" t="s">
        <v>659</v>
      </c>
      <c r="C12" s="332" t="s">
        <v>632</v>
      </c>
    </row>
    <row r="13" spans="1:6" x14ac:dyDescent="0.25">
      <c r="A13" s="516"/>
      <c r="B13" s="346" t="s">
        <v>660</v>
      </c>
      <c r="C13" s="332" t="s">
        <v>680</v>
      </c>
    </row>
    <row r="14" spans="1:6" x14ac:dyDescent="0.25">
      <c r="A14" s="516"/>
      <c r="B14" s="692" t="s">
        <v>661</v>
      </c>
      <c r="C14" s="690" t="s">
        <v>891</v>
      </c>
    </row>
    <row r="15" spans="1:6" x14ac:dyDescent="0.25">
      <c r="A15" s="516"/>
      <c r="B15" s="691"/>
      <c r="C15" s="691"/>
    </row>
    <row r="16" spans="1:6" ht="33" x14ac:dyDescent="0.25">
      <c r="A16" s="501" t="s">
        <v>650</v>
      </c>
      <c r="B16" s="347" t="s">
        <v>662</v>
      </c>
      <c r="C16" s="348" t="s">
        <v>892</v>
      </c>
    </row>
    <row r="17" spans="1:3" x14ac:dyDescent="0.25">
      <c r="A17" s="501"/>
      <c r="B17" s="341" t="s">
        <v>663</v>
      </c>
      <c r="C17" s="348" t="s">
        <v>896</v>
      </c>
    </row>
    <row r="18" spans="1:3" x14ac:dyDescent="0.25">
      <c r="A18" s="501"/>
      <c r="B18" s="341" t="s">
        <v>664</v>
      </c>
      <c r="C18" s="6" t="s">
        <v>895</v>
      </c>
    </row>
    <row r="19" spans="1:3" ht="33" x14ac:dyDescent="0.25">
      <c r="A19" s="501"/>
      <c r="B19" s="341" t="s">
        <v>665</v>
      </c>
      <c r="C19" s="349" t="s">
        <v>894</v>
      </c>
    </row>
    <row r="20" spans="1:3" x14ac:dyDescent="0.25">
      <c r="A20" s="501"/>
      <c r="B20" s="342" t="s">
        <v>666</v>
      </c>
      <c r="C20" s="349" t="s">
        <v>893</v>
      </c>
    </row>
    <row r="21" spans="1:3" x14ac:dyDescent="0.25">
      <c r="A21" s="506"/>
      <c r="B21" s="344"/>
      <c r="C21" s="6"/>
    </row>
    <row r="22" spans="1:3" x14ac:dyDescent="0.25">
      <c r="A22" s="688" t="s">
        <v>645</v>
      </c>
      <c r="B22" s="345" t="s">
        <v>667</v>
      </c>
      <c r="C22" s="343" t="s">
        <v>890</v>
      </c>
    </row>
    <row r="23" spans="1:3" x14ac:dyDescent="0.25">
      <c r="A23" s="689"/>
      <c r="B23" s="345" t="s">
        <v>668</v>
      </c>
      <c r="C23" s="343" t="s">
        <v>640</v>
      </c>
    </row>
    <row r="24" spans="1:3" x14ac:dyDescent="0.25">
      <c r="A24" s="689"/>
      <c r="B24" s="346" t="s">
        <v>669</v>
      </c>
      <c r="C24" s="332" t="s">
        <v>641</v>
      </c>
    </row>
    <row r="25" spans="1:3" ht="16.5" customHeight="1" x14ac:dyDescent="0.25">
      <c r="A25" s="689"/>
      <c r="B25" s="346" t="s">
        <v>670</v>
      </c>
      <c r="C25" s="332" t="s">
        <v>642</v>
      </c>
    </row>
    <row r="26" spans="1:3" ht="16.5" customHeight="1" x14ac:dyDescent="0.25">
      <c r="A26" s="689"/>
      <c r="B26" s="346" t="s">
        <v>671</v>
      </c>
      <c r="C26" s="332" t="s">
        <v>643</v>
      </c>
    </row>
    <row r="27" spans="1:3" ht="16.5" customHeight="1" x14ac:dyDescent="0.25">
      <c r="A27" s="689"/>
      <c r="B27" s="346" t="s">
        <v>672</v>
      </c>
      <c r="C27" s="343" t="s">
        <v>631</v>
      </c>
    </row>
    <row r="28" spans="1:3" ht="16.5" customHeight="1" x14ac:dyDescent="0.25">
      <c r="A28" s="689"/>
      <c r="B28" s="346" t="s">
        <v>673</v>
      </c>
      <c r="C28" s="343" t="s">
        <v>630</v>
      </c>
    </row>
    <row r="29" spans="1:3" ht="51.75" customHeight="1" x14ac:dyDescent="0.25">
      <c r="A29" s="689"/>
      <c r="B29" s="350" t="s">
        <v>674</v>
      </c>
      <c r="C29" s="356" t="s">
        <v>897</v>
      </c>
    </row>
    <row r="30" spans="1:3" ht="17.25" customHeight="1" x14ac:dyDescent="0.25">
      <c r="A30" s="689"/>
      <c r="B30" s="357" t="s">
        <v>675</v>
      </c>
      <c r="C30" s="357" t="s">
        <v>646</v>
      </c>
    </row>
    <row r="31" spans="1:3" ht="16.5" customHeight="1" x14ac:dyDescent="0.25">
      <c r="A31" s="689"/>
      <c r="B31" s="357" t="s">
        <v>676</v>
      </c>
      <c r="C31" s="357" t="s">
        <v>647</v>
      </c>
    </row>
    <row r="32" spans="1:3" ht="16.5" customHeight="1" x14ac:dyDescent="0.25">
      <c r="A32" s="689"/>
      <c r="B32" s="357" t="s">
        <v>677</v>
      </c>
      <c r="C32" s="351" t="s">
        <v>648</v>
      </c>
    </row>
    <row r="33" spans="1:3" ht="16.5" customHeight="1" x14ac:dyDescent="0.25">
      <c r="A33" s="689"/>
      <c r="B33" s="357" t="s">
        <v>678</v>
      </c>
      <c r="C33" s="351" t="s">
        <v>649</v>
      </c>
    </row>
    <row r="34" spans="1:3" ht="33" customHeight="1" x14ac:dyDescent="0.25">
      <c r="A34" s="689"/>
      <c r="B34" s="358" t="s">
        <v>679</v>
      </c>
      <c r="C34" s="351" t="s">
        <v>898</v>
      </c>
    </row>
  </sheetData>
  <mergeCells count="8">
    <mergeCell ref="A22:A34"/>
    <mergeCell ref="A6:A15"/>
    <mergeCell ref="A4:C4"/>
    <mergeCell ref="A1:C1"/>
    <mergeCell ref="A3:C3"/>
    <mergeCell ref="A16:A21"/>
    <mergeCell ref="C14:C15"/>
    <mergeCell ref="B14:B15"/>
  </mergeCells>
  <phoneticPr fontId="6" type="noConversion"/>
  <printOptions horizontalCentered="1"/>
  <pageMargins left="0.19685039370078741" right="0.19685039370078741" top="0.70866141732283472" bottom="0.62992125984251968" header="0.27559055118110237" footer="0.19685039370078741"/>
  <pageSetup paperSize="9" fitToWidth="0" fitToHeight="0" orientation="portrait" r:id="rId1"/>
  <headerFooter alignWithMargins="0">
    <oddFooter>&amp;L&amp;"標楷體,粗體"主管：&amp;C&amp;"標楷體,粗體"提供人：
提供人電話：&amp;R&amp;"標楷體,粗體"110.3.31版</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sqref="A1:F1"/>
    </sheetView>
  </sheetViews>
  <sheetFormatPr defaultColWidth="8" defaultRowHeight="16.5" x14ac:dyDescent="0.25"/>
  <cols>
    <col min="1" max="1" width="30.5" style="12" customWidth="1"/>
    <col min="2" max="2" width="12" style="12" customWidth="1"/>
    <col min="3" max="3" width="15" style="12" customWidth="1"/>
    <col min="4" max="4" width="4.625" style="12" customWidth="1"/>
    <col min="5" max="5" width="29.5" style="12" customWidth="1"/>
    <col min="6" max="6" width="28.375" style="12" customWidth="1"/>
    <col min="7" max="7" width="8" style="12" customWidth="1"/>
    <col min="8" max="16384" width="8" style="12"/>
  </cols>
  <sheetData>
    <row r="1" spans="1:6" ht="21" x14ac:dyDescent="0.25">
      <c r="A1" s="693" t="s">
        <v>886</v>
      </c>
      <c r="B1" s="694"/>
      <c r="C1" s="694"/>
      <c r="D1" s="694"/>
      <c r="E1" s="694"/>
      <c r="F1" s="694"/>
    </row>
    <row r="2" spans="1:6" ht="33.75" customHeight="1" x14ac:dyDescent="0.25">
      <c r="A2" s="25" t="str">
        <f>清單!F1</f>
        <v>○○縣○○鄉農會信用部</v>
      </c>
      <c r="B2" s="126"/>
      <c r="C2" s="126"/>
      <c r="D2" s="720" t="str">
        <f>"檢查基準日："&amp;TEXT(清單!F2,"eeee年mm月dd日")</f>
        <v>檢查基準日：110年03月31日</v>
      </c>
      <c r="E2" s="721"/>
      <c r="F2" s="721"/>
    </row>
    <row r="3" spans="1:6" x14ac:dyDescent="0.25">
      <c r="A3" s="695" t="s">
        <v>296</v>
      </c>
      <c r="B3" s="697" t="str">
        <f>CONCATENATE("(",YEAR(清單!F2)-1913,")年度")</f>
        <v>(108)年度</v>
      </c>
      <c r="C3" s="698"/>
      <c r="D3" s="699"/>
      <c r="E3" s="706" t="str">
        <f>CONCATENATE("(",YEAR(清單!F2)-1912,")年度")</f>
        <v>(109)年度</v>
      </c>
      <c r="F3" s="372" t="str">
        <f>CONCATENATE("(",YEAR(清單!F2)-1911,")年度")</f>
        <v>(110)年度</v>
      </c>
    </row>
    <row r="4" spans="1:6" s="128" customFormat="1" x14ac:dyDescent="0.25">
      <c r="A4" s="696"/>
      <c r="B4" s="700"/>
      <c r="C4" s="701"/>
      <c r="D4" s="702"/>
      <c r="E4" s="707"/>
      <c r="F4" s="372" t="s">
        <v>605</v>
      </c>
    </row>
    <row r="5" spans="1:6" x14ac:dyDescent="0.25">
      <c r="A5" s="572" t="s">
        <v>604</v>
      </c>
      <c r="B5" s="708"/>
      <c r="C5" s="709"/>
      <c r="D5" s="710"/>
      <c r="E5" s="722"/>
      <c r="F5" s="703"/>
    </row>
    <row r="6" spans="1:6" x14ac:dyDescent="0.25">
      <c r="A6" s="572"/>
      <c r="B6" s="711"/>
      <c r="C6" s="712"/>
      <c r="D6" s="713"/>
      <c r="E6" s="723"/>
      <c r="F6" s="704"/>
    </row>
    <row r="7" spans="1:6" x14ac:dyDescent="0.25">
      <c r="A7" s="572"/>
      <c r="B7" s="711"/>
      <c r="C7" s="712"/>
      <c r="D7" s="713"/>
      <c r="E7" s="723"/>
      <c r="F7" s="704"/>
    </row>
    <row r="8" spans="1:6" x14ac:dyDescent="0.25">
      <c r="A8" s="572"/>
      <c r="B8" s="711"/>
      <c r="C8" s="712"/>
      <c r="D8" s="713"/>
      <c r="E8" s="723"/>
      <c r="F8" s="704"/>
    </row>
    <row r="9" spans="1:6" x14ac:dyDescent="0.25">
      <c r="A9" s="572"/>
      <c r="B9" s="714"/>
      <c r="C9" s="715"/>
      <c r="D9" s="716"/>
      <c r="E9" s="724"/>
      <c r="F9" s="705"/>
    </row>
    <row r="10" spans="1:6" x14ac:dyDescent="0.25">
      <c r="A10" s="572" t="s">
        <v>603</v>
      </c>
      <c r="B10" s="717"/>
      <c r="C10" s="718"/>
      <c r="D10" s="719"/>
      <c r="E10" s="570"/>
      <c r="F10" s="703"/>
    </row>
    <row r="11" spans="1:6" x14ac:dyDescent="0.25">
      <c r="A11" s="572"/>
      <c r="B11" s="711"/>
      <c r="C11" s="712"/>
      <c r="D11" s="713"/>
      <c r="E11" s="723"/>
      <c r="F11" s="704"/>
    </row>
    <row r="12" spans="1:6" x14ac:dyDescent="0.25">
      <c r="A12" s="572"/>
      <c r="B12" s="711"/>
      <c r="C12" s="712"/>
      <c r="D12" s="713"/>
      <c r="E12" s="723"/>
      <c r="F12" s="704"/>
    </row>
    <row r="13" spans="1:6" ht="16.5" customHeight="1" x14ac:dyDescent="0.25">
      <c r="A13" s="572"/>
      <c r="B13" s="711"/>
      <c r="C13" s="712"/>
      <c r="D13" s="713"/>
      <c r="E13" s="723"/>
      <c r="F13" s="704"/>
    </row>
    <row r="14" spans="1:6" ht="16.5" customHeight="1" x14ac:dyDescent="0.25">
      <c r="A14" s="572"/>
      <c r="B14" s="711"/>
      <c r="C14" s="712"/>
      <c r="D14" s="713"/>
      <c r="E14" s="723"/>
      <c r="F14" s="704"/>
    </row>
    <row r="15" spans="1:6" ht="3" customHeight="1" x14ac:dyDescent="0.25">
      <c r="A15" s="572"/>
      <c r="B15" s="711"/>
      <c r="C15" s="712"/>
      <c r="D15" s="713"/>
      <c r="E15" s="723"/>
      <c r="F15" s="704"/>
    </row>
    <row r="16" spans="1:6" hidden="1" x14ac:dyDescent="0.25">
      <c r="A16" s="572"/>
      <c r="B16" s="711"/>
      <c r="C16" s="712"/>
      <c r="D16" s="713"/>
      <c r="E16" s="723"/>
      <c r="F16" s="704"/>
    </row>
    <row r="17" spans="1:6" hidden="1" x14ac:dyDescent="0.25">
      <c r="A17" s="572"/>
      <c r="B17" s="714"/>
      <c r="C17" s="715"/>
      <c r="D17" s="716"/>
      <c r="E17" s="724"/>
      <c r="F17" s="705"/>
    </row>
    <row r="18" spans="1:6" x14ac:dyDescent="0.25">
      <c r="A18" s="725" t="s">
        <v>697</v>
      </c>
      <c r="B18" s="717"/>
      <c r="C18" s="718"/>
      <c r="D18" s="719"/>
      <c r="E18" s="570"/>
      <c r="F18" s="703"/>
    </row>
    <row r="19" spans="1:6" x14ac:dyDescent="0.25">
      <c r="A19" s="726"/>
      <c r="B19" s="711"/>
      <c r="C19" s="712"/>
      <c r="D19" s="713"/>
      <c r="E19" s="723"/>
      <c r="F19" s="704"/>
    </row>
    <row r="20" spans="1:6" ht="47.25" customHeight="1" x14ac:dyDescent="0.25">
      <c r="A20" s="727"/>
      <c r="B20" s="711"/>
      <c r="C20" s="728"/>
      <c r="D20" s="713"/>
      <c r="E20" s="723"/>
      <c r="F20" s="704"/>
    </row>
    <row r="21" spans="1:6" x14ac:dyDescent="0.25">
      <c r="A21" s="725" t="s">
        <v>698</v>
      </c>
      <c r="B21" s="717"/>
      <c r="C21" s="718"/>
      <c r="D21" s="719"/>
      <c r="E21" s="570"/>
      <c r="F21" s="703"/>
    </row>
    <row r="22" spans="1:6" x14ac:dyDescent="0.25">
      <c r="A22" s="726"/>
      <c r="B22" s="711"/>
      <c r="C22" s="712"/>
      <c r="D22" s="713"/>
      <c r="E22" s="723"/>
      <c r="F22" s="704"/>
    </row>
    <row r="23" spans="1:6" ht="10.5" customHeight="1" x14ac:dyDescent="0.25">
      <c r="A23" s="726"/>
      <c r="B23" s="711"/>
      <c r="C23" s="712"/>
      <c r="D23" s="713"/>
      <c r="E23" s="723"/>
      <c r="F23" s="704"/>
    </row>
    <row r="24" spans="1:6" hidden="1" x14ac:dyDescent="0.25">
      <c r="A24" s="726"/>
      <c r="B24" s="711"/>
      <c r="C24" s="712"/>
      <c r="D24" s="713"/>
      <c r="E24" s="723"/>
      <c r="F24" s="704"/>
    </row>
    <row r="25" spans="1:6" hidden="1" x14ac:dyDescent="0.25">
      <c r="A25" s="726"/>
      <c r="B25" s="711"/>
      <c r="C25" s="712"/>
      <c r="D25" s="713"/>
      <c r="E25" s="723"/>
      <c r="F25" s="704"/>
    </row>
    <row r="26" spans="1:6" hidden="1" x14ac:dyDescent="0.25">
      <c r="A26" s="726"/>
      <c r="B26" s="711"/>
      <c r="C26" s="712"/>
      <c r="D26" s="713"/>
      <c r="E26" s="723"/>
      <c r="F26" s="704"/>
    </row>
    <row r="27" spans="1:6" ht="30.75" customHeight="1" x14ac:dyDescent="0.25">
      <c r="A27" s="726"/>
      <c r="B27" s="711"/>
      <c r="C27" s="712"/>
      <c r="D27" s="713"/>
      <c r="E27" s="723"/>
      <c r="F27" s="704"/>
    </row>
    <row r="28" spans="1:6" customFormat="1" ht="19.5" customHeight="1" x14ac:dyDescent="0.25">
      <c r="A28" s="727"/>
      <c r="B28" s="714"/>
      <c r="C28" s="715"/>
      <c r="D28" s="716"/>
      <c r="E28" s="724"/>
      <c r="F28" s="705"/>
    </row>
    <row r="29" spans="1:6" customFormat="1" x14ac:dyDescent="0.25">
      <c r="A29" s="12"/>
      <c r="B29" s="12"/>
      <c r="C29" s="12"/>
      <c r="D29" s="12"/>
      <c r="E29" s="12"/>
      <c r="F29" s="12"/>
    </row>
    <row r="30" spans="1:6" customFormat="1" x14ac:dyDescent="0.25">
      <c r="A30" s="12"/>
      <c r="B30" s="12"/>
      <c r="C30" s="12"/>
      <c r="D30" s="12"/>
      <c r="E30" s="12"/>
      <c r="F30" s="12"/>
    </row>
    <row r="31" spans="1:6" customFormat="1" x14ac:dyDescent="0.25">
      <c r="A31" s="12"/>
      <c r="B31" s="12"/>
      <c r="C31" s="12"/>
      <c r="D31" s="12"/>
      <c r="E31" s="12"/>
      <c r="F31" s="12"/>
    </row>
    <row r="32" spans="1:6" customFormat="1" ht="21" customHeight="1" x14ac:dyDescent="0.25">
      <c r="A32" s="12"/>
      <c r="B32" s="12"/>
      <c r="C32" s="12"/>
      <c r="D32" s="12"/>
      <c r="E32" s="12"/>
      <c r="F32" s="12"/>
    </row>
    <row r="36" spans="1:6" customFormat="1" x14ac:dyDescent="0.25">
      <c r="A36" s="12"/>
      <c r="B36" s="12"/>
      <c r="C36" s="12"/>
      <c r="D36" s="12"/>
      <c r="E36" s="12"/>
      <c r="F36" s="12"/>
    </row>
    <row r="37" spans="1:6" customFormat="1" x14ac:dyDescent="0.25">
      <c r="A37" s="12"/>
      <c r="B37" s="12"/>
      <c r="C37" s="12"/>
      <c r="D37" s="12"/>
      <c r="E37" s="12"/>
      <c r="F37" s="12"/>
    </row>
  </sheetData>
  <mergeCells count="21">
    <mergeCell ref="A21:A28"/>
    <mergeCell ref="B21:D28"/>
    <mergeCell ref="E21:E28"/>
    <mergeCell ref="F21:F28"/>
    <mergeCell ref="A18:A20"/>
    <mergeCell ref="F18:F20"/>
    <mergeCell ref="B18:D20"/>
    <mergeCell ref="E18:E20"/>
    <mergeCell ref="A1:F1"/>
    <mergeCell ref="A10:A17"/>
    <mergeCell ref="A5:A9"/>
    <mergeCell ref="A3:A4"/>
    <mergeCell ref="B3:D4"/>
    <mergeCell ref="F5:F9"/>
    <mergeCell ref="F10:F17"/>
    <mergeCell ref="E3:E4"/>
    <mergeCell ref="B5:D9"/>
    <mergeCell ref="B10:D17"/>
    <mergeCell ref="D2:F2"/>
    <mergeCell ref="E5:E9"/>
    <mergeCell ref="E10:E17"/>
  </mergeCells>
  <phoneticPr fontId="6" type="noConversion"/>
  <pageMargins left="0.98425196850393704" right="0.19685039370078741" top="0.15748031496062992" bottom="0.39370078740157483" header="0.15748031496062992" footer="0.15748031496062992"/>
  <pageSetup paperSize="9" fitToWidth="0" fitToHeight="0" orientation="landscape" r:id="rId1"/>
  <headerFooter alignWithMargins="0">
    <oddFooter>&amp;L&amp;"標楷體,粗體"　　　　主管：&amp;C&amp;"標楷體,粗體"    填表人：                     填表人電話：&amp;R&amp;"標楷體,粗體"110.3.31版</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heetViews>
  <sheetFormatPr defaultRowHeight="16.5" x14ac:dyDescent="0.25"/>
  <cols>
    <col min="1" max="1" width="16.625" customWidth="1"/>
    <col min="2" max="2" width="24.625" customWidth="1"/>
    <col min="3" max="3" width="24.875" customWidth="1"/>
    <col min="4" max="4" width="25.5" customWidth="1"/>
    <col min="5" max="5" width="27.875" customWidth="1"/>
  </cols>
  <sheetData>
    <row r="1" spans="1:5" ht="21" x14ac:dyDescent="0.25">
      <c r="A1" s="99" t="s">
        <v>602</v>
      </c>
      <c r="B1" s="162"/>
      <c r="C1" s="355" t="s">
        <v>681</v>
      </c>
      <c r="D1" s="11"/>
      <c r="E1" s="11"/>
    </row>
    <row r="2" spans="1:5" ht="30" customHeight="1" x14ac:dyDescent="0.25">
      <c r="A2" s="10" t="str">
        <f>清單!F1</f>
        <v>○○縣○○鄉農會信用部</v>
      </c>
      <c r="B2" s="338"/>
      <c r="C2" s="338"/>
      <c r="D2" s="338"/>
      <c r="E2" s="10" t="str">
        <f>"檢查基準日："&amp;TEXT(清單!F2,"eeee年mm月dd日")</f>
        <v>檢查基準日：110年03月31日</v>
      </c>
    </row>
    <row r="3" spans="1:5" x14ac:dyDescent="0.25">
      <c r="A3" s="579" t="s">
        <v>612</v>
      </c>
      <c r="B3" s="579" t="s">
        <v>611</v>
      </c>
      <c r="C3" s="579" t="s">
        <v>610</v>
      </c>
      <c r="D3" s="579" t="s">
        <v>609</v>
      </c>
      <c r="E3" s="729" t="s">
        <v>608</v>
      </c>
    </row>
    <row r="4" spans="1:5" ht="24.75" customHeight="1" x14ac:dyDescent="0.25">
      <c r="A4" s="729"/>
      <c r="B4" s="729"/>
      <c r="C4" s="729"/>
      <c r="D4" s="729"/>
      <c r="E4" s="730"/>
    </row>
    <row r="5" spans="1:5" ht="70.5" customHeight="1" x14ac:dyDescent="0.25">
      <c r="A5" s="337" t="s">
        <v>607</v>
      </c>
      <c r="B5" s="328"/>
      <c r="C5" s="328"/>
      <c r="D5" s="328"/>
      <c r="E5" s="328"/>
    </row>
    <row r="6" spans="1:5" ht="68.25" customHeight="1" x14ac:dyDescent="0.25">
      <c r="A6" s="336" t="s">
        <v>606</v>
      </c>
      <c r="B6" s="335"/>
      <c r="C6" s="335"/>
      <c r="D6" s="335"/>
      <c r="E6" s="334">
        <v>1</v>
      </c>
    </row>
    <row r="20" spans="1:7" ht="19.5" x14ac:dyDescent="0.25">
      <c r="A20" s="119"/>
      <c r="B20" s="119"/>
      <c r="C20" s="119"/>
      <c r="D20" s="119"/>
      <c r="E20" s="119"/>
      <c r="F20" s="119"/>
      <c r="G20" s="119"/>
    </row>
    <row r="21" spans="1:7" ht="19.5" x14ac:dyDescent="0.25">
      <c r="A21" s="119"/>
      <c r="B21" s="119"/>
      <c r="C21" s="119"/>
      <c r="D21" s="119"/>
      <c r="E21" s="119"/>
      <c r="F21" s="119"/>
      <c r="G21" s="119"/>
    </row>
    <row r="22" spans="1:7" ht="19.5" x14ac:dyDescent="0.25">
      <c r="A22" s="119"/>
      <c r="B22" s="119"/>
      <c r="C22" s="119"/>
      <c r="D22" s="119"/>
      <c r="E22" s="119"/>
      <c r="F22" s="119"/>
      <c r="G22" s="119"/>
    </row>
    <row r="23" spans="1:7" ht="19.5" x14ac:dyDescent="0.25">
      <c r="A23" s="119"/>
      <c r="B23" s="119"/>
      <c r="C23" s="119"/>
      <c r="D23" s="119"/>
      <c r="E23" s="119"/>
      <c r="F23" s="119"/>
      <c r="G23" s="119"/>
    </row>
    <row r="24" spans="1:7" ht="19.5" x14ac:dyDescent="0.25">
      <c r="A24" s="119"/>
      <c r="B24" s="119"/>
      <c r="C24" s="119"/>
      <c r="D24" s="119"/>
      <c r="E24" s="119"/>
      <c r="F24" s="119"/>
      <c r="G24" s="119"/>
    </row>
    <row r="25" spans="1:7" ht="19.5" x14ac:dyDescent="0.25">
      <c r="A25" s="119"/>
      <c r="B25" s="119"/>
      <c r="C25" s="119"/>
      <c r="D25" s="119"/>
      <c r="E25" s="119"/>
      <c r="F25" s="119"/>
      <c r="G25" s="119"/>
    </row>
    <row r="26" spans="1:7" ht="19.5" x14ac:dyDescent="0.25">
      <c r="A26" s="119"/>
      <c r="B26" s="119"/>
      <c r="C26" s="119"/>
      <c r="D26" s="119"/>
      <c r="E26" s="119"/>
      <c r="F26" s="119"/>
      <c r="G26" s="119"/>
    </row>
  </sheetData>
  <mergeCells count="5">
    <mergeCell ref="A3:A4"/>
    <mergeCell ref="B3:B4"/>
    <mergeCell ref="C3:C4"/>
    <mergeCell ref="D3:D4"/>
    <mergeCell ref="E3:E4"/>
  </mergeCells>
  <phoneticPr fontId="6" type="noConversion"/>
  <pageMargins left="0.70866141732283472" right="0.70866141732283472" top="0.74803149606299213" bottom="0.74803149606299213" header="0.31496062992125984" footer="0.31496062992125984"/>
  <pageSetup paperSize="9" orientation="landscape" r:id="rId1"/>
  <headerFooter>
    <oddFooter>&amp;L&amp;"標楷體,粗體"主管：&amp;C&amp;"標楷體,粗體"填表人：
填表人電話：&amp;R&amp;"標楷體,粗體"110.3.31版</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heetViews>
  <sheetFormatPr defaultColWidth="14.125" defaultRowHeight="16.5" x14ac:dyDescent="0.25"/>
  <cols>
    <col min="1" max="1" width="18.25" style="262" customWidth="1"/>
    <col min="2" max="2" width="11.75" style="262" customWidth="1"/>
    <col min="3" max="3" width="10.375" style="262" customWidth="1"/>
    <col min="4" max="4" width="11.625" style="262" customWidth="1"/>
    <col min="5" max="5" width="18.5" style="262" customWidth="1"/>
    <col min="6" max="6" width="20.25" style="262" customWidth="1"/>
    <col min="7" max="7" width="16.125" style="262" customWidth="1"/>
    <col min="8" max="8" width="18.5" style="262" customWidth="1"/>
    <col min="9" max="9" width="14.125" style="262" customWidth="1"/>
    <col min="10" max="16384" width="14.125" style="262"/>
  </cols>
  <sheetData>
    <row r="1" spans="1:7" s="260" customFormat="1" ht="21" x14ac:dyDescent="0.25">
      <c r="A1" s="260" t="s">
        <v>887</v>
      </c>
      <c r="B1" s="731" t="s">
        <v>682</v>
      </c>
      <c r="C1" s="732"/>
      <c r="D1" s="732"/>
      <c r="E1" s="732"/>
      <c r="F1" s="732"/>
    </row>
    <row r="2" spans="1:7" ht="24" customHeight="1" x14ac:dyDescent="0.25">
      <c r="A2" s="262" t="str">
        <f>清單!F1</f>
        <v>○○縣○○鄉農會信用部</v>
      </c>
      <c r="F2" s="263" t="str">
        <f>"檢查基準日："&amp;TEXT(清單!F2,"eeee年mm月dd日")</f>
        <v>檢查基準日：110年03月31日</v>
      </c>
    </row>
    <row r="3" spans="1:7" s="330" customFormat="1" ht="41.25" customHeight="1" x14ac:dyDescent="0.25">
      <c r="A3" s="373"/>
      <c r="B3" s="373" t="s">
        <v>623</v>
      </c>
      <c r="C3" s="373" t="s">
        <v>622</v>
      </c>
      <c r="D3" s="373" t="s">
        <v>621</v>
      </c>
      <c r="E3" s="373" t="s">
        <v>620</v>
      </c>
      <c r="F3" s="373" t="s">
        <v>619</v>
      </c>
      <c r="G3" s="262"/>
    </row>
    <row r="4" spans="1:7" ht="34.9" customHeight="1" x14ac:dyDescent="0.25">
      <c r="A4" s="340" t="s">
        <v>618</v>
      </c>
      <c r="B4" s="265"/>
      <c r="C4" s="265"/>
      <c r="D4" s="265"/>
      <c r="E4" s="329"/>
      <c r="F4" s="265"/>
    </row>
    <row r="5" spans="1:7" ht="34.9" customHeight="1" x14ac:dyDescent="0.25">
      <c r="A5" s="340" t="s">
        <v>617</v>
      </c>
      <c r="B5" s="265"/>
      <c r="C5" s="265"/>
      <c r="D5" s="265"/>
      <c r="E5" s="329"/>
      <c r="F5" s="265"/>
    </row>
    <row r="6" spans="1:7" ht="34.9" customHeight="1" x14ac:dyDescent="0.25">
      <c r="A6" s="340" t="s">
        <v>616</v>
      </c>
      <c r="B6" s="265"/>
      <c r="C6" s="265"/>
      <c r="D6" s="265"/>
      <c r="E6" s="329"/>
      <c r="F6" s="265"/>
    </row>
    <row r="7" spans="1:7" ht="34.9" customHeight="1" x14ac:dyDescent="0.25">
      <c r="A7" s="340" t="s">
        <v>613</v>
      </c>
      <c r="B7" s="265"/>
      <c r="C7" s="265"/>
      <c r="D7" s="265"/>
      <c r="E7" s="329"/>
      <c r="F7" s="265"/>
    </row>
    <row r="8" spans="1:7" ht="34.9" customHeight="1" x14ac:dyDescent="0.25">
      <c r="A8" s="340" t="s">
        <v>613</v>
      </c>
      <c r="B8" s="265"/>
      <c r="C8" s="265"/>
      <c r="D8" s="265"/>
      <c r="E8" s="329"/>
      <c r="F8" s="265"/>
    </row>
    <row r="9" spans="1:7" ht="34.9" customHeight="1" x14ac:dyDescent="0.25">
      <c r="A9" s="340" t="s">
        <v>615</v>
      </c>
      <c r="B9" s="265"/>
      <c r="C9" s="265"/>
      <c r="D9" s="265"/>
      <c r="E9" s="329"/>
      <c r="F9" s="265"/>
    </row>
    <row r="10" spans="1:7" ht="34.9" customHeight="1" x14ac:dyDescent="0.25">
      <c r="A10" s="340" t="s">
        <v>614</v>
      </c>
      <c r="B10" s="265"/>
      <c r="C10" s="265"/>
      <c r="D10" s="265"/>
      <c r="E10" s="329"/>
      <c r="F10" s="265"/>
    </row>
    <row r="11" spans="1:7" ht="34.9" customHeight="1" x14ac:dyDescent="0.25">
      <c r="A11" s="340" t="s">
        <v>613</v>
      </c>
      <c r="B11" s="265"/>
      <c r="C11" s="265"/>
      <c r="D11" s="265"/>
      <c r="E11" s="329"/>
      <c r="F11" s="265"/>
    </row>
    <row r="12" spans="1:7" ht="34.9" customHeight="1" x14ac:dyDescent="0.25">
      <c r="A12" s="340" t="s">
        <v>613</v>
      </c>
      <c r="B12" s="265"/>
      <c r="C12" s="265"/>
      <c r="D12" s="265"/>
      <c r="E12" s="329"/>
      <c r="F12" s="265"/>
    </row>
    <row r="13" spans="1:7" ht="34.9" customHeight="1" x14ac:dyDescent="0.25">
      <c r="A13" s="340" t="s">
        <v>613</v>
      </c>
      <c r="B13" s="265"/>
      <c r="C13" s="265"/>
      <c r="D13" s="265"/>
      <c r="E13" s="329"/>
      <c r="F13" s="265"/>
    </row>
    <row r="14" spans="1:7" ht="34.9" customHeight="1" x14ac:dyDescent="0.25">
      <c r="A14" s="340" t="s">
        <v>613</v>
      </c>
      <c r="B14" s="265"/>
      <c r="C14" s="265"/>
      <c r="D14" s="265"/>
      <c r="E14" s="329"/>
      <c r="F14" s="265"/>
    </row>
    <row r="15" spans="1:7" ht="34.9" customHeight="1" x14ac:dyDescent="0.25">
      <c r="A15" s="340" t="s">
        <v>613</v>
      </c>
      <c r="B15" s="265"/>
      <c r="C15" s="265"/>
      <c r="D15" s="265"/>
      <c r="E15" s="329"/>
      <c r="F15" s="265"/>
    </row>
    <row r="16" spans="1:7" ht="34.9" customHeight="1" x14ac:dyDescent="0.25">
      <c r="A16" s="265"/>
      <c r="B16" s="265"/>
      <c r="C16" s="265"/>
      <c r="D16" s="265"/>
      <c r="E16" s="329"/>
      <c r="F16" s="265"/>
    </row>
    <row r="17" spans="1:8" ht="34.9" customHeight="1" x14ac:dyDescent="0.25">
      <c r="A17" s="265"/>
      <c r="B17" s="265"/>
      <c r="C17" s="265"/>
      <c r="D17" s="265"/>
      <c r="E17" s="329"/>
      <c r="F17" s="265"/>
    </row>
    <row r="18" spans="1:8" ht="34.9" customHeight="1" x14ac:dyDescent="0.25">
      <c r="A18" s="265"/>
      <c r="B18" s="265"/>
      <c r="C18" s="265"/>
      <c r="D18" s="265"/>
      <c r="E18" s="329"/>
      <c r="F18" s="265"/>
    </row>
    <row r="19" spans="1:8" ht="34.9" customHeight="1" x14ac:dyDescent="0.25">
      <c r="A19" s="265"/>
      <c r="B19" s="265"/>
      <c r="C19" s="265"/>
      <c r="D19" s="265"/>
      <c r="E19" s="329"/>
      <c r="F19" s="265"/>
    </row>
    <row r="20" spans="1:8" ht="34.9" customHeight="1" x14ac:dyDescent="0.25">
      <c r="A20" s="265"/>
      <c r="B20" s="265"/>
      <c r="C20" s="265"/>
      <c r="D20" s="265"/>
      <c r="E20" s="329"/>
      <c r="F20" s="265"/>
    </row>
    <row r="21" spans="1:8" ht="16.899999999999999" customHeight="1" x14ac:dyDescent="0.25"/>
    <row r="22" spans="1:8" ht="16.899999999999999" customHeight="1" x14ac:dyDescent="0.25">
      <c r="D22" s="339"/>
      <c r="E22" s="339"/>
      <c r="F22" s="339"/>
    </row>
    <row r="23" spans="1:8" ht="22.5" customHeight="1" x14ac:dyDescent="0.25">
      <c r="A23" s="339"/>
      <c r="B23" s="339"/>
      <c r="C23" s="339"/>
      <c r="D23" s="339"/>
      <c r="E23" s="339"/>
      <c r="F23" s="339"/>
      <c r="H23" s="268"/>
    </row>
    <row r="24" spans="1:8" ht="22.5" customHeight="1" x14ac:dyDescent="0.25">
      <c r="A24" s="339"/>
      <c r="B24" s="339"/>
      <c r="C24" s="339"/>
      <c r="D24" s="339"/>
      <c r="E24" s="339"/>
      <c r="F24" s="339"/>
      <c r="H24" s="268"/>
    </row>
    <row r="25" spans="1:8" x14ac:dyDescent="0.25">
      <c r="A25" s="339"/>
      <c r="B25" s="339"/>
      <c r="C25" s="339"/>
      <c r="D25" s="339"/>
      <c r="E25" s="339"/>
      <c r="F25" s="339"/>
    </row>
    <row r="26" spans="1:8" x14ac:dyDescent="0.25">
      <c r="A26" s="339"/>
      <c r="B26" s="339"/>
      <c r="C26" s="339"/>
      <c r="D26" s="339"/>
      <c r="E26" s="339"/>
      <c r="F26" s="339"/>
    </row>
    <row r="29" spans="1:8" ht="16.5" customHeight="1" x14ac:dyDescent="0.25"/>
    <row r="30" spans="1:8" ht="16.5" customHeight="1" x14ac:dyDescent="0.25"/>
  </sheetData>
  <mergeCells count="1">
    <mergeCell ref="B1:F1"/>
  </mergeCells>
  <phoneticPr fontId="6" type="noConversion"/>
  <pageMargins left="0.55118110236220474" right="0.19685039370078741" top="0.82677165354330717" bottom="0.62992125984251968" header="0.31496062992125984" footer="0.31496062992125984"/>
  <pageSetup paperSize="9" fitToWidth="0" fitToHeight="0" orientation="portrait" r:id="rId1"/>
  <headerFooter>
    <oddFooter>&amp;L&amp;"標楷體,粗體"主管：&amp;C&amp;"標楷體,粗體" 填表人：                     填表人電話：&amp;R&amp;"標楷體,粗體"110.3.31版</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F9" sqref="F9"/>
    </sheetView>
  </sheetViews>
  <sheetFormatPr defaultRowHeight="16.5" x14ac:dyDescent="0.25"/>
  <cols>
    <col min="1" max="1" width="17.75" customWidth="1"/>
    <col min="2" max="2" width="22.625" customWidth="1"/>
    <col min="3" max="3" width="24" customWidth="1"/>
    <col min="4" max="4" width="17.75" customWidth="1"/>
  </cols>
  <sheetData>
    <row r="1" spans="1:4" ht="21" x14ac:dyDescent="0.25">
      <c r="A1" s="260" t="s">
        <v>888</v>
      </c>
      <c r="B1" s="260" t="s">
        <v>628</v>
      </c>
      <c r="C1" s="260"/>
      <c r="D1" s="260"/>
    </row>
    <row r="2" spans="1:4" x14ac:dyDescent="0.25">
      <c r="A2" s="262" t="str">
        <f>清單!F1</f>
        <v>○○縣○○鄉農會信用部</v>
      </c>
      <c r="B2" s="262"/>
      <c r="C2" s="262"/>
      <c r="D2" s="263" t="str">
        <f>"檢查基準日："&amp;TEXT(清單!F2,"eeee年mm月dd日")</f>
        <v>檢查基準日：110年03月31日</v>
      </c>
    </row>
    <row r="3" spans="1:4" ht="33.75" customHeight="1" x14ac:dyDescent="0.25">
      <c r="A3" s="373" t="s">
        <v>627</v>
      </c>
      <c r="B3" s="373" t="s">
        <v>626</v>
      </c>
      <c r="C3" s="373" t="s">
        <v>625</v>
      </c>
      <c r="D3" s="373" t="s">
        <v>624</v>
      </c>
    </row>
    <row r="4" spans="1:4" ht="27.75" customHeight="1" x14ac:dyDescent="0.25">
      <c r="A4" s="340"/>
      <c r="B4" s="265"/>
      <c r="C4" s="265"/>
      <c r="D4" s="265"/>
    </row>
    <row r="5" spans="1:4" ht="30" customHeight="1" x14ac:dyDescent="0.25">
      <c r="A5" s="340"/>
      <c r="B5" s="265"/>
      <c r="C5" s="265"/>
      <c r="D5" s="265"/>
    </row>
    <row r="6" spans="1:4" ht="30" customHeight="1" x14ac:dyDescent="0.25">
      <c r="A6" s="340"/>
      <c r="B6" s="265"/>
      <c r="C6" s="265"/>
      <c r="D6" s="265"/>
    </row>
    <row r="7" spans="1:4" ht="31.5" customHeight="1" x14ac:dyDescent="0.25">
      <c r="A7" s="340"/>
      <c r="B7" s="265"/>
      <c r="C7" s="265"/>
      <c r="D7" s="265"/>
    </row>
    <row r="8" spans="1:4" ht="30.75" customHeight="1" x14ac:dyDescent="0.25">
      <c r="A8" s="340"/>
      <c r="B8" s="265"/>
      <c r="C8" s="265"/>
      <c r="D8" s="265"/>
    </row>
    <row r="9" spans="1:4" ht="30.75" customHeight="1" x14ac:dyDescent="0.25">
      <c r="A9" s="340"/>
      <c r="B9" s="265"/>
      <c r="C9" s="265"/>
      <c r="D9" s="265"/>
    </row>
    <row r="10" spans="1:4" ht="31.5" customHeight="1" x14ac:dyDescent="0.25">
      <c r="A10" s="340"/>
      <c r="B10" s="265"/>
      <c r="C10" s="265"/>
      <c r="D10" s="265"/>
    </row>
    <row r="11" spans="1:4" ht="30" customHeight="1" x14ac:dyDescent="0.25">
      <c r="A11" s="340"/>
      <c r="B11" s="265"/>
      <c r="C11" s="265"/>
      <c r="D11" s="265"/>
    </row>
    <row r="12" spans="1:4" ht="30.75" customHeight="1" x14ac:dyDescent="0.25">
      <c r="A12" s="340"/>
      <c r="B12" s="265"/>
      <c r="C12" s="265"/>
      <c r="D12" s="265"/>
    </row>
    <row r="13" spans="1:4" ht="31.5" customHeight="1" x14ac:dyDescent="0.25">
      <c r="A13" s="340"/>
      <c r="B13" s="265"/>
      <c r="C13" s="265"/>
      <c r="D13" s="265"/>
    </row>
    <row r="14" spans="1:4" ht="31.5" customHeight="1" x14ac:dyDescent="0.25">
      <c r="A14" s="340"/>
      <c r="B14" s="265"/>
      <c r="C14" s="265"/>
      <c r="D14" s="265"/>
    </row>
    <row r="15" spans="1:4" ht="31.5" customHeight="1" x14ac:dyDescent="0.25">
      <c r="A15" s="340"/>
      <c r="B15" s="265"/>
      <c r="C15" s="265"/>
      <c r="D15" s="265"/>
    </row>
    <row r="16" spans="1:4" ht="31.5" customHeight="1" x14ac:dyDescent="0.25">
      <c r="A16" s="265"/>
      <c r="B16" s="265"/>
      <c r="C16" s="265"/>
      <c r="D16" s="265"/>
    </row>
    <row r="17" spans="1:4" ht="30.75" customHeight="1" x14ac:dyDescent="0.25">
      <c r="A17" s="265"/>
      <c r="B17" s="265"/>
      <c r="C17" s="265"/>
      <c r="D17" s="265"/>
    </row>
    <row r="18" spans="1:4" ht="30.75" customHeight="1" x14ac:dyDescent="0.25">
      <c r="A18" s="265"/>
      <c r="B18" s="265"/>
      <c r="C18" s="265"/>
      <c r="D18" s="265"/>
    </row>
    <row r="19" spans="1:4" ht="30.75" customHeight="1" x14ac:dyDescent="0.25">
      <c r="A19" s="265"/>
      <c r="B19" s="265"/>
      <c r="C19" s="265"/>
      <c r="D19" s="265"/>
    </row>
    <row r="20" spans="1:4" ht="30.75" customHeight="1" x14ac:dyDescent="0.25">
      <c r="A20" s="265"/>
      <c r="B20" s="265"/>
      <c r="C20" s="265"/>
      <c r="D20" s="265"/>
    </row>
    <row r="21" spans="1:4" ht="30.75" customHeight="1" x14ac:dyDescent="0.25">
      <c r="A21" s="265"/>
      <c r="B21" s="265"/>
      <c r="C21" s="265"/>
      <c r="D21" s="265"/>
    </row>
    <row r="22" spans="1:4" ht="32.25" customHeight="1" x14ac:dyDescent="0.25">
      <c r="A22" s="265"/>
      <c r="B22" s="265"/>
      <c r="C22" s="265"/>
      <c r="D22" s="265"/>
    </row>
    <row r="23" spans="1:4" ht="31.5" customHeight="1" x14ac:dyDescent="0.25">
      <c r="A23" s="265"/>
      <c r="B23" s="265"/>
      <c r="C23" s="265"/>
      <c r="D23" s="265"/>
    </row>
    <row r="24" spans="1:4" ht="33" customHeight="1" x14ac:dyDescent="0.25">
      <c r="A24" s="265"/>
      <c r="B24" s="265"/>
      <c r="C24" s="265"/>
      <c r="D24" s="265"/>
    </row>
    <row r="26" spans="1:4" x14ac:dyDescent="0.25">
      <c r="A26" s="1"/>
      <c r="B26" s="1"/>
      <c r="C26" s="1"/>
    </row>
  </sheetData>
  <phoneticPr fontId="6" type="noConversion"/>
  <pageMargins left="0.70866141732283472" right="0.70866141732283472" top="0.74803149606299213" bottom="0.74803149606299213" header="0.31496062992125984" footer="0.31496062992125984"/>
  <pageSetup paperSize="9" orientation="portrait" r:id="rId1"/>
  <headerFooter>
    <oddFooter>&amp;L&amp;"標楷體,粗體"主管：&amp;C&amp;"標楷體,粗體"填表人：
填表人電話：&amp;R&amp;"標楷體,粗體"110.3.31版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E5" sqref="E5:G5"/>
    </sheetView>
  </sheetViews>
  <sheetFormatPr defaultColWidth="7.875" defaultRowHeight="24.95" customHeight="1" x14ac:dyDescent="0.25"/>
  <cols>
    <col min="1" max="1" width="12.75" style="3" customWidth="1"/>
    <col min="2" max="10" width="8.5" style="3" customWidth="1"/>
    <col min="11" max="11" width="7.875" style="3" customWidth="1"/>
    <col min="12" max="16384" width="7.875" style="3"/>
  </cols>
  <sheetData>
    <row r="1" spans="1:10" ht="24.95" customHeight="1" x14ac:dyDescent="0.25">
      <c r="A1" s="13" t="s">
        <v>102</v>
      </c>
      <c r="B1" s="517" t="s">
        <v>12</v>
      </c>
      <c r="C1" s="517"/>
      <c r="D1" s="517"/>
      <c r="E1" s="517"/>
      <c r="F1" s="517"/>
      <c r="G1" s="517"/>
      <c r="H1" s="517"/>
      <c r="I1" s="517"/>
    </row>
    <row r="2" spans="1:10" ht="24.95" customHeight="1" x14ac:dyDescent="0.25">
      <c r="A2" s="3" t="s">
        <v>103</v>
      </c>
      <c r="J2" s="2" t="s">
        <v>104</v>
      </c>
    </row>
    <row r="3" spans="1:10" s="18" customFormat="1" ht="24.95" customHeight="1" x14ac:dyDescent="0.25">
      <c r="A3" s="415" t="s">
        <v>3</v>
      </c>
      <c r="B3" s="535" t="s">
        <v>105</v>
      </c>
      <c r="C3" s="535"/>
      <c r="D3" s="535"/>
      <c r="E3" s="535" t="s">
        <v>106</v>
      </c>
      <c r="F3" s="535"/>
      <c r="G3" s="535"/>
      <c r="H3" s="535" t="s">
        <v>107</v>
      </c>
      <c r="I3" s="535"/>
      <c r="J3" s="535"/>
    </row>
    <row r="4" spans="1:10" ht="24.95" customHeight="1" x14ac:dyDescent="0.25">
      <c r="A4" s="315">
        <f>EDATE(清單!$F$2,-2)</f>
        <v>44227</v>
      </c>
      <c r="B4" s="531"/>
      <c r="C4" s="531"/>
      <c r="D4" s="531"/>
      <c r="E4" s="531"/>
      <c r="F4" s="531"/>
      <c r="G4" s="531"/>
      <c r="H4" s="534">
        <f>E4-B4</f>
        <v>0</v>
      </c>
      <c r="I4" s="534"/>
      <c r="J4" s="534"/>
    </row>
    <row r="5" spans="1:10" ht="24.95" customHeight="1" x14ac:dyDescent="0.25">
      <c r="A5" s="316">
        <f>EDATE(清單!$F$2,-1)</f>
        <v>44255</v>
      </c>
      <c r="B5" s="531"/>
      <c r="C5" s="531"/>
      <c r="D5" s="531"/>
      <c r="E5" s="531"/>
      <c r="F5" s="531"/>
      <c r="G5" s="531"/>
      <c r="H5" s="534">
        <f>E5-B5</f>
        <v>0</v>
      </c>
      <c r="I5" s="534"/>
      <c r="J5" s="534"/>
    </row>
    <row r="6" spans="1:10" ht="24.95" customHeight="1" x14ac:dyDescent="0.25">
      <c r="A6" s="316">
        <f>清單!$F$2</f>
        <v>44286</v>
      </c>
      <c r="B6" s="531"/>
      <c r="C6" s="531"/>
      <c r="D6" s="531"/>
      <c r="E6" s="531"/>
      <c r="F6" s="531"/>
      <c r="G6" s="531"/>
      <c r="H6" s="534">
        <f>E6-B6</f>
        <v>0</v>
      </c>
      <c r="I6" s="534"/>
      <c r="J6" s="534"/>
    </row>
    <row r="7" spans="1:10" ht="24.95" customHeight="1" x14ac:dyDescent="0.25">
      <c r="B7" s="45"/>
      <c r="C7" s="45"/>
      <c r="D7" s="45"/>
      <c r="E7" s="45"/>
      <c r="F7" s="45"/>
      <c r="G7" s="45"/>
      <c r="H7" s="45"/>
    </row>
    <row r="8" spans="1:10" ht="24.95" customHeight="1" x14ac:dyDescent="0.25">
      <c r="A8" s="45" t="str">
        <f>CONCATENATE("最近一年（",YEAR(EDATE(清單!F2,-11))-1911,"年",MONTH(EDATE(清單!F2,-11)),"月～",YEAR(清單!F2)-1911,"年",MONTH(清單!F2),"月）各月流動準備情形如下表：")</f>
        <v>最近一年（109年4月～110年3月）各月流動準備情形如下表：</v>
      </c>
      <c r="J8" s="2" t="s">
        <v>108</v>
      </c>
    </row>
    <row r="9" spans="1:10" s="46" customFormat="1" ht="24.95" customHeight="1" x14ac:dyDescent="0.25">
      <c r="A9" s="414" t="s">
        <v>109</v>
      </c>
      <c r="B9" s="533" t="s">
        <v>110</v>
      </c>
      <c r="C9" s="533"/>
      <c r="D9" s="533" t="s">
        <v>111</v>
      </c>
      <c r="E9" s="533"/>
      <c r="F9" s="533" t="s">
        <v>112</v>
      </c>
      <c r="G9" s="533"/>
      <c r="H9" s="533" t="s">
        <v>113</v>
      </c>
      <c r="I9" s="533"/>
      <c r="J9" s="414" t="s">
        <v>114</v>
      </c>
    </row>
    <row r="10" spans="1:10" ht="24.95" customHeight="1" x14ac:dyDescent="0.25">
      <c r="A10" s="315">
        <f>EDATE(清單!$F$2,-11)</f>
        <v>43951</v>
      </c>
      <c r="B10" s="531"/>
      <c r="C10" s="531"/>
      <c r="D10" s="532">
        <f t="shared" ref="D10:D22" si="0">B10*10%</f>
        <v>0</v>
      </c>
      <c r="E10" s="532"/>
      <c r="F10" s="531"/>
      <c r="G10" s="531"/>
      <c r="H10" s="532">
        <f t="shared" ref="H10:H22" si="1">F10-D10</f>
        <v>0</v>
      </c>
      <c r="I10" s="532"/>
      <c r="J10" s="47" t="e">
        <f t="shared" ref="J10:J22" si="2">F10/B10</f>
        <v>#DIV/0!</v>
      </c>
    </row>
    <row r="11" spans="1:10" ht="24.95" customHeight="1" x14ac:dyDescent="0.25">
      <c r="A11" s="316">
        <f>EDATE(清單!$F$2,-10)</f>
        <v>43982</v>
      </c>
      <c r="B11" s="531"/>
      <c r="C11" s="531"/>
      <c r="D11" s="532">
        <f t="shared" si="0"/>
        <v>0</v>
      </c>
      <c r="E11" s="532"/>
      <c r="F11" s="531"/>
      <c r="G11" s="531"/>
      <c r="H11" s="532">
        <f t="shared" si="1"/>
        <v>0</v>
      </c>
      <c r="I11" s="532"/>
      <c r="J11" s="48" t="e">
        <f t="shared" si="2"/>
        <v>#DIV/0!</v>
      </c>
    </row>
    <row r="12" spans="1:10" ht="24.95" customHeight="1" x14ac:dyDescent="0.25">
      <c r="A12" s="316">
        <f>EDATE(清單!$F$2,-9)</f>
        <v>44012</v>
      </c>
      <c r="B12" s="531"/>
      <c r="C12" s="531"/>
      <c r="D12" s="532">
        <f t="shared" si="0"/>
        <v>0</v>
      </c>
      <c r="E12" s="532"/>
      <c r="F12" s="531"/>
      <c r="G12" s="531"/>
      <c r="H12" s="532">
        <f t="shared" si="1"/>
        <v>0</v>
      </c>
      <c r="I12" s="532"/>
      <c r="J12" s="48" t="e">
        <f t="shared" si="2"/>
        <v>#DIV/0!</v>
      </c>
    </row>
    <row r="13" spans="1:10" ht="24.95" customHeight="1" x14ac:dyDescent="0.25">
      <c r="A13" s="316">
        <f>EDATE(清單!$F$2,-8)</f>
        <v>44043</v>
      </c>
      <c r="B13" s="531"/>
      <c r="C13" s="531"/>
      <c r="D13" s="532">
        <f t="shared" si="0"/>
        <v>0</v>
      </c>
      <c r="E13" s="532"/>
      <c r="F13" s="531"/>
      <c r="G13" s="531"/>
      <c r="H13" s="532">
        <f t="shared" si="1"/>
        <v>0</v>
      </c>
      <c r="I13" s="532"/>
      <c r="J13" s="48" t="e">
        <f t="shared" si="2"/>
        <v>#DIV/0!</v>
      </c>
    </row>
    <row r="14" spans="1:10" ht="24.95" customHeight="1" x14ac:dyDescent="0.25">
      <c r="A14" s="316">
        <f>EDATE(清單!$F$2,-7)</f>
        <v>44074</v>
      </c>
      <c r="B14" s="531"/>
      <c r="C14" s="531"/>
      <c r="D14" s="532">
        <f t="shared" si="0"/>
        <v>0</v>
      </c>
      <c r="E14" s="532"/>
      <c r="F14" s="531"/>
      <c r="G14" s="531"/>
      <c r="H14" s="532">
        <f t="shared" si="1"/>
        <v>0</v>
      </c>
      <c r="I14" s="532"/>
      <c r="J14" s="48" t="e">
        <f t="shared" si="2"/>
        <v>#DIV/0!</v>
      </c>
    </row>
    <row r="15" spans="1:10" ht="24.95" customHeight="1" x14ac:dyDescent="0.25">
      <c r="A15" s="316">
        <f>EDATE(清單!$F$2,-6)</f>
        <v>44104</v>
      </c>
      <c r="B15" s="531"/>
      <c r="C15" s="531"/>
      <c r="D15" s="532">
        <f t="shared" si="0"/>
        <v>0</v>
      </c>
      <c r="E15" s="532"/>
      <c r="F15" s="531"/>
      <c r="G15" s="531"/>
      <c r="H15" s="532">
        <f t="shared" si="1"/>
        <v>0</v>
      </c>
      <c r="I15" s="532"/>
      <c r="J15" s="48" t="e">
        <f t="shared" si="2"/>
        <v>#DIV/0!</v>
      </c>
    </row>
    <row r="16" spans="1:10" ht="24.95" customHeight="1" x14ac:dyDescent="0.25">
      <c r="A16" s="316">
        <f>EDATE(清單!$F$2,-5)</f>
        <v>44135</v>
      </c>
      <c r="B16" s="531"/>
      <c r="C16" s="531"/>
      <c r="D16" s="532">
        <f t="shared" si="0"/>
        <v>0</v>
      </c>
      <c r="E16" s="532"/>
      <c r="F16" s="531"/>
      <c r="G16" s="531"/>
      <c r="H16" s="532">
        <f t="shared" si="1"/>
        <v>0</v>
      </c>
      <c r="I16" s="532"/>
      <c r="J16" s="48" t="e">
        <f t="shared" si="2"/>
        <v>#DIV/0!</v>
      </c>
    </row>
    <row r="17" spans="1:10" ht="24.95" customHeight="1" x14ac:dyDescent="0.25">
      <c r="A17" s="316">
        <f>EDATE(清單!$F$2,-4)</f>
        <v>44165</v>
      </c>
      <c r="B17" s="531"/>
      <c r="C17" s="531"/>
      <c r="D17" s="532">
        <f t="shared" si="0"/>
        <v>0</v>
      </c>
      <c r="E17" s="532"/>
      <c r="F17" s="531"/>
      <c r="G17" s="531"/>
      <c r="H17" s="532">
        <f t="shared" si="1"/>
        <v>0</v>
      </c>
      <c r="I17" s="532"/>
      <c r="J17" s="48" t="e">
        <f t="shared" si="2"/>
        <v>#DIV/0!</v>
      </c>
    </row>
    <row r="18" spans="1:10" ht="24.95" customHeight="1" x14ac:dyDescent="0.25">
      <c r="A18" s="316">
        <f>EDATE(清單!$F$2,-3)</f>
        <v>44196</v>
      </c>
      <c r="B18" s="531"/>
      <c r="C18" s="531"/>
      <c r="D18" s="532">
        <f t="shared" si="0"/>
        <v>0</v>
      </c>
      <c r="E18" s="532"/>
      <c r="F18" s="531"/>
      <c r="G18" s="531"/>
      <c r="H18" s="532">
        <f t="shared" si="1"/>
        <v>0</v>
      </c>
      <c r="I18" s="532"/>
      <c r="J18" s="48" t="e">
        <f t="shared" si="2"/>
        <v>#DIV/0!</v>
      </c>
    </row>
    <row r="19" spans="1:10" ht="24.95" customHeight="1" x14ac:dyDescent="0.25">
      <c r="A19" s="316">
        <f>EDATE(清單!$F$2,-2)</f>
        <v>44227</v>
      </c>
      <c r="B19" s="531"/>
      <c r="C19" s="531"/>
      <c r="D19" s="532">
        <f t="shared" si="0"/>
        <v>0</v>
      </c>
      <c r="E19" s="532"/>
      <c r="F19" s="531"/>
      <c r="G19" s="531"/>
      <c r="H19" s="532">
        <f t="shared" si="1"/>
        <v>0</v>
      </c>
      <c r="I19" s="532"/>
      <c r="J19" s="48" t="e">
        <f t="shared" si="2"/>
        <v>#DIV/0!</v>
      </c>
    </row>
    <row r="20" spans="1:10" ht="24.95" customHeight="1" x14ac:dyDescent="0.25">
      <c r="A20" s="316">
        <f>EDATE(清單!$F$2,-1)</f>
        <v>44255</v>
      </c>
      <c r="B20" s="531"/>
      <c r="C20" s="531"/>
      <c r="D20" s="532">
        <f t="shared" si="0"/>
        <v>0</v>
      </c>
      <c r="E20" s="532"/>
      <c r="F20" s="531"/>
      <c r="G20" s="531"/>
      <c r="H20" s="532">
        <f t="shared" si="1"/>
        <v>0</v>
      </c>
      <c r="I20" s="532"/>
      <c r="J20" s="48" t="e">
        <f t="shared" si="2"/>
        <v>#DIV/0!</v>
      </c>
    </row>
    <row r="21" spans="1:10" ht="24.95" customHeight="1" x14ac:dyDescent="0.25">
      <c r="A21" s="317">
        <f>清單!$F$2</f>
        <v>44286</v>
      </c>
      <c r="B21" s="531"/>
      <c r="C21" s="531"/>
      <c r="D21" s="532">
        <f t="shared" si="0"/>
        <v>0</v>
      </c>
      <c r="E21" s="532"/>
      <c r="F21" s="531"/>
      <c r="G21" s="531"/>
      <c r="H21" s="532">
        <f t="shared" si="1"/>
        <v>0</v>
      </c>
      <c r="I21" s="532"/>
      <c r="J21" s="49" t="e">
        <f t="shared" si="2"/>
        <v>#DIV/0!</v>
      </c>
    </row>
    <row r="22" spans="1:10" ht="24.95" customHeight="1" x14ac:dyDescent="0.25">
      <c r="A22" s="17" t="s">
        <v>115</v>
      </c>
      <c r="B22" s="532" t="e">
        <f>AVERAGE(B10:C21)</f>
        <v>#DIV/0!</v>
      </c>
      <c r="C22" s="532"/>
      <c r="D22" s="532" t="e">
        <f t="shared" si="0"/>
        <v>#DIV/0!</v>
      </c>
      <c r="E22" s="532"/>
      <c r="F22" s="532" t="e">
        <f>AVERAGE(F10:G21)</f>
        <v>#DIV/0!</v>
      </c>
      <c r="G22" s="532"/>
      <c r="H22" s="532" t="e">
        <f t="shared" si="1"/>
        <v>#DIV/0!</v>
      </c>
      <c r="I22" s="532"/>
      <c r="J22" s="48" t="e">
        <f t="shared" si="2"/>
        <v>#DIV/0!</v>
      </c>
    </row>
    <row r="23" spans="1:10" ht="24.95" customHeight="1" x14ac:dyDescent="0.25">
      <c r="A23" s="3" t="s">
        <v>116</v>
      </c>
    </row>
    <row r="24" spans="1:10" ht="24.95" customHeight="1" x14ac:dyDescent="0.25">
      <c r="A24" s="50" t="s">
        <v>117</v>
      </c>
    </row>
    <row r="25" spans="1:10" ht="24.95" customHeight="1" x14ac:dyDescent="0.25">
      <c r="A25" s="522" t="s">
        <v>118</v>
      </c>
      <c r="B25" s="530" t="s">
        <v>119</v>
      </c>
      <c r="C25" s="530"/>
      <c r="D25" s="530"/>
      <c r="E25" s="530"/>
      <c r="F25" s="524"/>
      <c r="G25" s="524"/>
      <c r="H25" s="51" t="s">
        <v>120</v>
      </c>
      <c r="I25" s="525" t="s">
        <v>121</v>
      </c>
      <c r="J25" s="526" t="e">
        <f>F25/F26</f>
        <v>#DIV/0!</v>
      </c>
    </row>
    <row r="26" spans="1:10" ht="24.95" customHeight="1" x14ac:dyDescent="0.25">
      <c r="A26" s="522"/>
      <c r="B26" s="529" t="s">
        <v>122</v>
      </c>
      <c r="C26" s="529"/>
      <c r="D26" s="529"/>
      <c r="E26" s="529"/>
      <c r="F26" s="527"/>
      <c r="G26" s="527"/>
      <c r="H26" s="52" t="s">
        <v>120</v>
      </c>
      <c r="I26" s="525"/>
      <c r="J26" s="526"/>
    </row>
    <row r="27" spans="1:10" ht="24.95" customHeight="1" x14ac:dyDescent="0.25">
      <c r="A27" s="522" t="s">
        <v>123</v>
      </c>
      <c r="B27" s="528" t="s">
        <v>124</v>
      </c>
      <c r="C27" s="528"/>
      <c r="D27" s="528"/>
      <c r="E27" s="528"/>
      <c r="F27" s="524"/>
      <c r="G27" s="524"/>
      <c r="H27" s="51" t="s">
        <v>120</v>
      </c>
      <c r="I27" s="525" t="s">
        <v>125</v>
      </c>
      <c r="J27" s="526" t="e">
        <f>F27/F28</f>
        <v>#DIV/0!</v>
      </c>
    </row>
    <row r="28" spans="1:10" ht="24.95" customHeight="1" x14ac:dyDescent="0.25">
      <c r="A28" s="522"/>
      <c r="B28" s="529" t="s">
        <v>126</v>
      </c>
      <c r="C28" s="529"/>
      <c r="D28" s="529"/>
      <c r="E28" s="529"/>
      <c r="F28" s="527"/>
      <c r="G28" s="527"/>
      <c r="H28" s="52" t="s">
        <v>120</v>
      </c>
      <c r="I28" s="525"/>
      <c r="J28" s="526"/>
    </row>
    <row r="29" spans="1:10" ht="24.95" customHeight="1" x14ac:dyDescent="0.25">
      <c r="A29" s="522" t="s">
        <v>127</v>
      </c>
      <c r="B29" s="523" t="s">
        <v>128</v>
      </c>
      <c r="C29" s="524"/>
      <c r="D29" s="524"/>
      <c r="E29" s="51" t="s">
        <v>120</v>
      </c>
      <c r="F29" s="525" t="s">
        <v>125</v>
      </c>
      <c r="G29" s="526" t="e">
        <f>C29/C30</f>
        <v>#DIV/0!</v>
      </c>
    </row>
    <row r="30" spans="1:10" ht="24.95" customHeight="1" x14ac:dyDescent="0.25">
      <c r="A30" s="522"/>
      <c r="B30" s="523"/>
      <c r="C30" s="527"/>
      <c r="D30" s="527"/>
      <c r="E30" s="52" t="s">
        <v>120</v>
      </c>
      <c r="F30" s="525"/>
      <c r="G30" s="526"/>
    </row>
  </sheetData>
  <mergeCells count="89">
    <mergeCell ref="B1:I1"/>
    <mergeCell ref="B3:D3"/>
    <mergeCell ref="E3:G3"/>
    <mergeCell ref="H3:J3"/>
    <mergeCell ref="B4:D4"/>
    <mergeCell ref="E4:G4"/>
    <mergeCell ref="H4:J4"/>
    <mergeCell ref="B5:D5"/>
    <mergeCell ref="E5:G5"/>
    <mergeCell ref="H5:J5"/>
    <mergeCell ref="B6:D6"/>
    <mergeCell ref="E6:G6"/>
    <mergeCell ref="H6:J6"/>
    <mergeCell ref="B9:C9"/>
    <mergeCell ref="D9:E9"/>
    <mergeCell ref="F9:G9"/>
    <mergeCell ref="H9:I9"/>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A25:A26"/>
    <mergeCell ref="B25:E25"/>
    <mergeCell ref="F25:G25"/>
    <mergeCell ref="I25:I26"/>
    <mergeCell ref="J25:J26"/>
    <mergeCell ref="B26:E26"/>
    <mergeCell ref="F26:G26"/>
    <mergeCell ref="A27:A28"/>
    <mergeCell ref="B27:E27"/>
    <mergeCell ref="F27:G27"/>
    <mergeCell ref="I27:I28"/>
    <mergeCell ref="J27:J28"/>
    <mergeCell ref="B28:E28"/>
    <mergeCell ref="F28:G28"/>
    <mergeCell ref="A29:A30"/>
    <mergeCell ref="B29:B30"/>
    <mergeCell ref="C29:D29"/>
    <mergeCell ref="F29:F30"/>
    <mergeCell ref="G29:G30"/>
    <mergeCell ref="C30:D30"/>
  </mergeCells>
  <phoneticPr fontId="6" type="noConversion"/>
  <printOptions horizontalCentered="1"/>
  <pageMargins left="0" right="0" top="0.98425196850393704" bottom="0.51181102362204722" header="0.51181102362204722" footer="0.23622047244094491"/>
  <pageSetup paperSize="9" fitToWidth="0" fitToHeight="0" orientation="portrait" r:id="rId1"/>
  <headerFooter>
    <oddFooter>&amp;L&amp;"標楷體,粗體"主管：&amp;C&amp;"標楷體,粗體"    填表人：                     填表人電話：&amp;R&amp;"標楷體,粗體"110.3.31版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E7" sqref="E7"/>
    </sheetView>
  </sheetViews>
  <sheetFormatPr defaultColWidth="8" defaultRowHeight="24.95" customHeight="1" x14ac:dyDescent="0.25"/>
  <cols>
    <col min="1" max="1" width="11.25" style="46" customWidth="1"/>
    <col min="2" max="2" width="13" style="46" customWidth="1"/>
    <col min="3" max="3" width="12" style="46" customWidth="1"/>
    <col min="4" max="5" width="13" style="46" customWidth="1"/>
    <col min="6" max="6" width="15.625" style="46" customWidth="1"/>
    <col min="7" max="9" width="13" style="46" customWidth="1"/>
    <col min="10" max="10" width="9.75" style="46" customWidth="1"/>
    <col min="11" max="11" width="8" style="46" customWidth="1"/>
    <col min="12" max="16384" width="8" style="46"/>
  </cols>
  <sheetData>
    <row r="1" spans="1:10" s="24" customFormat="1" ht="21" x14ac:dyDescent="0.25">
      <c r="A1" s="13" t="s">
        <v>129</v>
      </c>
      <c r="C1" s="517" t="s">
        <v>130</v>
      </c>
      <c r="D1" s="517"/>
      <c r="E1" s="517"/>
      <c r="F1" s="517"/>
      <c r="G1" s="517"/>
      <c r="H1" s="517"/>
    </row>
    <row r="2" spans="1:10" ht="24.95" customHeight="1" x14ac:dyDescent="0.25">
      <c r="A2" s="18" t="str">
        <f>清單!F1</f>
        <v>○○縣○○鄉農會信用部</v>
      </c>
      <c r="E2" s="18" t="str">
        <f>"檢查基準日："&amp;TEXT(清單!F2,"eeee年mm月dd日")</f>
        <v>檢查基準日：110年03月31日</v>
      </c>
      <c r="J2" s="2" t="s">
        <v>108</v>
      </c>
    </row>
    <row r="3" spans="1:10" s="53" customFormat="1" ht="24.95" customHeight="1" x14ac:dyDescent="0.25">
      <c r="A3" s="537" t="s">
        <v>131</v>
      </c>
      <c r="B3" s="537" t="s">
        <v>132</v>
      </c>
      <c r="C3" s="537"/>
      <c r="D3" s="537" t="s">
        <v>133</v>
      </c>
      <c r="E3" s="537"/>
      <c r="F3" s="537"/>
      <c r="G3" s="537" t="s">
        <v>134</v>
      </c>
      <c r="H3" s="537" t="s">
        <v>135</v>
      </c>
      <c r="I3" s="418" t="s">
        <v>136</v>
      </c>
      <c r="J3" s="536" t="s">
        <v>137</v>
      </c>
    </row>
    <row r="4" spans="1:10" s="53" customFormat="1" ht="16.5" x14ac:dyDescent="0.25">
      <c r="A4" s="537"/>
      <c r="B4" s="416" t="s">
        <v>138</v>
      </c>
      <c r="C4" s="416" t="s">
        <v>139</v>
      </c>
      <c r="D4" s="537" t="s">
        <v>140</v>
      </c>
      <c r="E4" s="537"/>
      <c r="F4" s="538" t="s">
        <v>141</v>
      </c>
      <c r="G4" s="537"/>
      <c r="H4" s="537"/>
      <c r="I4" s="418" t="s">
        <v>142</v>
      </c>
      <c r="J4" s="536"/>
    </row>
    <row r="5" spans="1:10" s="53" customFormat="1" ht="24.95" customHeight="1" x14ac:dyDescent="0.25">
      <c r="A5" s="537"/>
      <c r="B5" s="419" t="s">
        <v>143</v>
      </c>
      <c r="C5" s="419" t="s">
        <v>144</v>
      </c>
      <c r="D5" s="416" t="s">
        <v>145</v>
      </c>
      <c r="E5" s="416" t="s">
        <v>146</v>
      </c>
      <c r="F5" s="538"/>
      <c r="G5" s="419" t="s">
        <v>147</v>
      </c>
      <c r="H5" s="419" t="s">
        <v>148</v>
      </c>
      <c r="I5" s="420" t="s">
        <v>149</v>
      </c>
      <c r="J5" s="419" t="s">
        <v>150</v>
      </c>
    </row>
    <row r="6" spans="1:10" ht="29.25" customHeight="1" x14ac:dyDescent="0.25">
      <c r="A6" s="318">
        <f>EDATE(清單!$F$2,-11)</f>
        <v>43951</v>
      </c>
      <c r="B6" s="54"/>
      <c r="C6" s="54">
        <f t="shared" ref="C6:C17" si="0">B6*10%</f>
        <v>0</v>
      </c>
      <c r="D6" s="55"/>
      <c r="E6" s="56"/>
      <c r="F6" s="54"/>
      <c r="G6" s="55">
        <f t="shared" ref="G6:G17" si="1">C6+F6</f>
        <v>0</v>
      </c>
      <c r="H6" s="57"/>
      <c r="I6" s="56">
        <f t="shared" ref="I6:I17" si="2">H6-G6</f>
        <v>0</v>
      </c>
      <c r="J6" s="57">
        <f t="shared" ref="J6:J17" si="3">H6/MAX(1,B6)</f>
        <v>0</v>
      </c>
    </row>
    <row r="7" spans="1:10" ht="29.25" customHeight="1" x14ac:dyDescent="0.25">
      <c r="A7" s="319">
        <f>EDATE(清單!$F$2,-10)</f>
        <v>43982</v>
      </c>
      <c r="B7" s="54"/>
      <c r="C7" s="54">
        <f t="shared" si="0"/>
        <v>0</v>
      </c>
      <c r="D7" s="58"/>
      <c r="E7" s="59"/>
      <c r="F7" s="54"/>
      <c r="G7" s="58">
        <f t="shared" si="1"/>
        <v>0</v>
      </c>
      <c r="H7" s="54"/>
      <c r="I7" s="59">
        <f t="shared" si="2"/>
        <v>0</v>
      </c>
      <c r="J7" s="54">
        <f t="shared" si="3"/>
        <v>0</v>
      </c>
    </row>
    <row r="8" spans="1:10" ht="29.25" customHeight="1" x14ac:dyDescent="0.25">
      <c r="A8" s="319">
        <f>EDATE(清單!$F$2,-9)</f>
        <v>44012</v>
      </c>
      <c r="B8" s="54"/>
      <c r="C8" s="54">
        <f t="shared" si="0"/>
        <v>0</v>
      </c>
      <c r="D8" s="58"/>
      <c r="E8" s="59"/>
      <c r="F8" s="54"/>
      <c r="G8" s="58">
        <f t="shared" si="1"/>
        <v>0</v>
      </c>
      <c r="H8" s="54"/>
      <c r="I8" s="59">
        <f t="shared" si="2"/>
        <v>0</v>
      </c>
      <c r="J8" s="54">
        <f t="shared" si="3"/>
        <v>0</v>
      </c>
    </row>
    <row r="9" spans="1:10" ht="29.25" customHeight="1" x14ac:dyDescent="0.25">
      <c r="A9" s="319">
        <f>EDATE(清單!$F$2,-8)</f>
        <v>44043</v>
      </c>
      <c r="B9" s="54"/>
      <c r="C9" s="54">
        <f t="shared" si="0"/>
        <v>0</v>
      </c>
      <c r="D9" s="58"/>
      <c r="E9" s="59"/>
      <c r="F9" s="54"/>
      <c r="G9" s="58">
        <f t="shared" si="1"/>
        <v>0</v>
      </c>
      <c r="H9" s="54"/>
      <c r="I9" s="59">
        <f t="shared" si="2"/>
        <v>0</v>
      </c>
      <c r="J9" s="54">
        <f t="shared" si="3"/>
        <v>0</v>
      </c>
    </row>
    <row r="10" spans="1:10" ht="29.25" customHeight="1" x14ac:dyDescent="0.25">
      <c r="A10" s="319">
        <f>EDATE(清單!$F$2,-7)</f>
        <v>44074</v>
      </c>
      <c r="B10" s="54"/>
      <c r="C10" s="54">
        <f t="shared" si="0"/>
        <v>0</v>
      </c>
      <c r="D10" s="58"/>
      <c r="E10" s="59"/>
      <c r="F10" s="54"/>
      <c r="G10" s="58">
        <f t="shared" si="1"/>
        <v>0</v>
      </c>
      <c r="H10" s="54"/>
      <c r="I10" s="59">
        <f t="shared" si="2"/>
        <v>0</v>
      </c>
      <c r="J10" s="54">
        <f t="shared" si="3"/>
        <v>0</v>
      </c>
    </row>
    <row r="11" spans="1:10" ht="29.25" customHeight="1" x14ac:dyDescent="0.25">
      <c r="A11" s="319">
        <f>EDATE(清單!$F$2,-6)</f>
        <v>44104</v>
      </c>
      <c r="B11" s="54"/>
      <c r="C11" s="54">
        <f t="shared" si="0"/>
        <v>0</v>
      </c>
      <c r="D11" s="58"/>
      <c r="E11" s="59"/>
      <c r="F11" s="54"/>
      <c r="G11" s="58">
        <f t="shared" si="1"/>
        <v>0</v>
      </c>
      <c r="H11" s="54"/>
      <c r="I11" s="59">
        <f t="shared" si="2"/>
        <v>0</v>
      </c>
      <c r="J11" s="54">
        <f t="shared" si="3"/>
        <v>0</v>
      </c>
    </row>
    <row r="12" spans="1:10" ht="29.25" customHeight="1" x14ac:dyDescent="0.25">
      <c r="A12" s="319">
        <f>EDATE(清單!$F$2,-5)</f>
        <v>44135</v>
      </c>
      <c r="B12" s="54"/>
      <c r="C12" s="54">
        <f t="shared" si="0"/>
        <v>0</v>
      </c>
      <c r="D12" s="58"/>
      <c r="E12" s="59"/>
      <c r="F12" s="54"/>
      <c r="G12" s="58">
        <f t="shared" si="1"/>
        <v>0</v>
      </c>
      <c r="H12" s="54"/>
      <c r="I12" s="59">
        <f t="shared" si="2"/>
        <v>0</v>
      </c>
      <c r="J12" s="54">
        <f t="shared" si="3"/>
        <v>0</v>
      </c>
    </row>
    <row r="13" spans="1:10" ht="29.25" customHeight="1" x14ac:dyDescent="0.25">
      <c r="A13" s="319">
        <f>EDATE(清單!$F$2,-4)</f>
        <v>44165</v>
      </c>
      <c r="B13" s="54"/>
      <c r="C13" s="54">
        <f t="shared" si="0"/>
        <v>0</v>
      </c>
      <c r="D13" s="58"/>
      <c r="E13" s="59"/>
      <c r="F13" s="54"/>
      <c r="G13" s="58">
        <f t="shared" si="1"/>
        <v>0</v>
      </c>
      <c r="H13" s="54"/>
      <c r="I13" s="59">
        <f t="shared" si="2"/>
        <v>0</v>
      </c>
      <c r="J13" s="54">
        <f t="shared" si="3"/>
        <v>0</v>
      </c>
    </row>
    <row r="14" spans="1:10" ht="29.25" customHeight="1" x14ac:dyDescent="0.25">
      <c r="A14" s="319">
        <f>EDATE(清單!$F$2,-3)</f>
        <v>44196</v>
      </c>
      <c r="B14" s="54"/>
      <c r="C14" s="54">
        <f t="shared" si="0"/>
        <v>0</v>
      </c>
      <c r="D14" s="58"/>
      <c r="E14" s="59"/>
      <c r="F14" s="54"/>
      <c r="G14" s="58">
        <f t="shared" si="1"/>
        <v>0</v>
      </c>
      <c r="H14" s="54"/>
      <c r="I14" s="59">
        <f t="shared" si="2"/>
        <v>0</v>
      </c>
      <c r="J14" s="54">
        <f t="shared" si="3"/>
        <v>0</v>
      </c>
    </row>
    <row r="15" spans="1:10" ht="29.25" customHeight="1" x14ac:dyDescent="0.25">
      <c r="A15" s="319">
        <f>EDATE(清單!$F$2,-2)</f>
        <v>44227</v>
      </c>
      <c r="B15" s="54"/>
      <c r="C15" s="54">
        <f t="shared" si="0"/>
        <v>0</v>
      </c>
      <c r="D15" s="58"/>
      <c r="E15" s="59"/>
      <c r="F15" s="54"/>
      <c r="G15" s="58">
        <f t="shared" si="1"/>
        <v>0</v>
      </c>
      <c r="H15" s="54"/>
      <c r="I15" s="59">
        <f t="shared" si="2"/>
        <v>0</v>
      </c>
      <c r="J15" s="54">
        <f t="shared" si="3"/>
        <v>0</v>
      </c>
    </row>
    <row r="16" spans="1:10" ht="29.25" customHeight="1" x14ac:dyDescent="0.25">
      <c r="A16" s="319">
        <f>EDATE(清單!$F$2,-1)</f>
        <v>44255</v>
      </c>
      <c r="B16" s="54"/>
      <c r="C16" s="54">
        <f t="shared" si="0"/>
        <v>0</v>
      </c>
      <c r="D16" s="58"/>
      <c r="E16" s="59"/>
      <c r="F16" s="54"/>
      <c r="G16" s="58">
        <f t="shared" si="1"/>
        <v>0</v>
      </c>
      <c r="H16" s="54"/>
      <c r="I16" s="59">
        <f t="shared" si="2"/>
        <v>0</v>
      </c>
      <c r="J16" s="54">
        <f t="shared" si="3"/>
        <v>0</v>
      </c>
    </row>
    <row r="17" spans="1:10" ht="29.25" customHeight="1" x14ac:dyDescent="0.25">
      <c r="A17" s="319">
        <f>清單!$F$2</f>
        <v>44286</v>
      </c>
      <c r="B17" s="54"/>
      <c r="C17" s="54">
        <f t="shared" si="0"/>
        <v>0</v>
      </c>
      <c r="D17" s="58"/>
      <c r="E17" s="59"/>
      <c r="F17" s="54"/>
      <c r="G17" s="58">
        <f t="shared" si="1"/>
        <v>0</v>
      </c>
      <c r="H17" s="54"/>
      <c r="I17" s="59">
        <f t="shared" si="2"/>
        <v>0</v>
      </c>
      <c r="J17" s="54">
        <f t="shared" si="3"/>
        <v>0</v>
      </c>
    </row>
    <row r="18" spans="1:10" s="60" customFormat="1" ht="28.5" customHeight="1" x14ac:dyDescent="0.25">
      <c r="A18" s="324" t="s">
        <v>151</v>
      </c>
      <c r="B18" s="539" t="s">
        <v>152</v>
      </c>
      <c r="C18" s="539"/>
      <c r="D18" s="539"/>
      <c r="E18" s="539"/>
      <c r="F18" s="539"/>
      <c r="G18" s="539"/>
      <c r="H18" s="539"/>
      <c r="I18" s="539"/>
      <c r="J18" s="539"/>
    </row>
    <row r="19" spans="1:10" s="60" customFormat="1" ht="14.25" x14ac:dyDescent="0.25">
      <c r="A19" s="61" t="s">
        <v>123</v>
      </c>
      <c r="B19" s="62" t="s">
        <v>153</v>
      </c>
    </row>
    <row r="20" spans="1:10" s="60" customFormat="1" ht="14.25" x14ac:dyDescent="0.25">
      <c r="B20" s="62" t="s">
        <v>154</v>
      </c>
    </row>
    <row r="21" spans="1:10" s="60" customFormat="1" ht="14.25" x14ac:dyDescent="0.25">
      <c r="B21" s="62" t="s">
        <v>155</v>
      </c>
    </row>
  </sheetData>
  <mergeCells count="10">
    <mergeCell ref="A3:A5"/>
    <mergeCell ref="B3:C3"/>
    <mergeCell ref="D3:F3"/>
    <mergeCell ref="G3:G4"/>
    <mergeCell ref="H3:H4"/>
    <mergeCell ref="J3:J4"/>
    <mergeCell ref="D4:E4"/>
    <mergeCell ref="F4:F5"/>
    <mergeCell ref="B18:J18"/>
    <mergeCell ref="C1:H1"/>
  </mergeCells>
  <phoneticPr fontId="6" type="noConversion"/>
  <printOptions horizontalCentered="1"/>
  <pageMargins left="0.98425196850393704" right="0" top="0.19685039370078741" bottom="0.39370078740157483" header="0.15748031496062992" footer="0.15748031496062992"/>
  <pageSetup paperSize="9" fitToWidth="0" fitToHeight="0" orientation="landscape" r:id="rId1"/>
  <headerFooter alignWithMargins="0">
    <oddFooter>&amp;L&amp;"標楷體,粗體"主管：&amp;C&amp;"標楷體,粗體"    填表人：                     填表人電話：&amp;R&amp;"標楷體,粗體"110.3.31版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D2" sqref="D2"/>
    </sheetView>
  </sheetViews>
  <sheetFormatPr defaultColWidth="8" defaultRowHeight="24.95" customHeight="1" x14ac:dyDescent="0.25"/>
  <cols>
    <col min="1" max="1" width="11.75" style="3" customWidth="1"/>
    <col min="2" max="5" width="15.75" style="3" customWidth="1"/>
    <col min="6" max="6" width="14" style="3" customWidth="1"/>
    <col min="7" max="7" width="9.625" style="3" customWidth="1"/>
    <col min="8" max="8" width="8" style="3" customWidth="1"/>
    <col min="9" max="16384" width="8" style="3"/>
  </cols>
  <sheetData>
    <row r="1" spans="1:7" ht="24.95" customHeight="1" x14ac:dyDescent="0.25">
      <c r="A1" s="13" t="s">
        <v>13</v>
      </c>
      <c r="C1" s="517" t="s">
        <v>156</v>
      </c>
      <c r="D1" s="517"/>
      <c r="E1" s="517"/>
    </row>
    <row r="2" spans="1:7" ht="24.95" customHeight="1" x14ac:dyDescent="0.25">
      <c r="A2" s="3" t="str">
        <f>清單!F1</f>
        <v>○○縣○○鄉農會信用部</v>
      </c>
      <c r="D2" s="3" t="str">
        <f>"檢查基準日："&amp;TEXT(清單!F2,"eeee年mm月dd日")</f>
        <v>檢查基準日：110年03月31日</v>
      </c>
      <c r="G2" s="2" t="s">
        <v>104</v>
      </c>
    </row>
    <row r="3" spans="1:7" s="46" customFormat="1" ht="24.95" customHeight="1" x14ac:dyDescent="0.25">
      <c r="A3" s="533" t="s">
        <v>131</v>
      </c>
      <c r="B3" s="421" t="s">
        <v>157</v>
      </c>
      <c r="C3" s="421" t="s">
        <v>158</v>
      </c>
      <c r="D3" s="421" t="s">
        <v>159</v>
      </c>
      <c r="E3" s="533" t="s">
        <v>160</v>
      </c>
      <c r="F3" s="421" t="s">
        <v>161</v>
      </c>
      <c r="G3" s="421" t="s">
        <v>162</v>
      </c>
    </row>
    <row r="4" spans="1:7" s="46" customFormat="1" ht="24.95" customHeight="1" x14ac:dyDescent="0.25">
      <c r="A4" s="533"/>
      <c r="B4" s="422" t="s">
        <v>163</v>
      </c>
      <c r="C4" s="422" t="s">
        <v>164</v>
      </c>
      <c r="D4" s="422" t="s">
        <v>163</v>
      </c>
      <c r="E4" s="533"/>
      <c r="F4" s="422" t="s">
        <v>165</v>
      </c>
      <c r="G4" s="422" t="s">
        <v>166</v>
      </c>
    </row>
    <row r="5" spans="1:7" ht="24.95" customHeight="1" x14ac:dyDescent="0.25">
      <c r="A5" s="316">
        <f>EDATE(清單!$F$2,-11)</f>
        <v>43951</v>
      </c>
      <c r="B5" s="63"/>
      <c r="C5" s="63"/>
      <c r="D5" s="63"/>
      <c r="E5" s="63"/>
      <c r="F5" s="63"/>
      <c r="G5" s="64" t="e">
        <f t="shared" ref="G5:G18" si="0">(D5-MAX(0,(E5-F5)))/(B5-C5/2)</f>
        <v>#DIV/0!</v>
      </c>
    </row>
    <row r="6" spans="1:7" ht="24.95" customHeight="1" x14ac:dyDescent="0.25">
      <c r="A6" s="316">
        <f>EDATE(清單!$F$2,-10)</f>
        <v>43982</v>
      </c>
      <c r="B6" s="63"/>
      <c r="C6" s="63"/>
      <c r="D6" s="63"/>
      <c r="E6" s="63"/>
      <c r="F6" s="63"/>
      <c r="G6" s="64" t="e">
        <f t="shared" si="0"/>
        <v>#DIV/0!</v>
      </c>
    </row>
    <row r="7" spans="1:7" ht="24.95" customHeight="1" x14ac:dyDescent="0.25">
      <c r="A7" s="316">
        <f>EDATE(清單!$F$2,-9)</f>
        <v>44012</v>
      </c>
      <c r="B7" s="63"/>
      <c r="C7" s="63"/>
      <c r="D7" s="63"/>
      <c r="E7" s="63"/>
      <c r="F7" s="63"/>
      <c r="G7" s="64" t="e">
        <f t="shared" si="0"/>
        <v>#DIV/0!</v>
      </c>
    </row>
    <row r="8" spans="1:7" ht="24.95" customHeight="1" x14ac:dyDescent="0.25">
      <c r="A8" s="316">
        <f>EDATE(清單!$F$2,-8)</f>
        <v>44043</v>
      </c>
      <c r="B8" s="63"/>
      <c r="C8" s="63"/>
      <c r="D8" s="63"/>
      <c r="E8" s="63"/>
      <c r="F8" s="63"/>
      <c r="G8" s="64" t="e">
        <f t="shared" si="0"/>
        <v>#DIV/0!</v>
      </c>
    </row>
    <row r="9" spans="1:7" ht="24.95" customHeight="1" x14ac:dyDescent="0.25">
      <c r="A9" s="316">
        <f>EDATE(清單!$F$2,-7)</f>
        <v>44074</v>
      </c>
      <c r="B9" s="63"/>
      <c r="C9" s="63"/>
      <c r="D9" s="63"/>
      <c r="E9" s="63"/>
      <c r="F9" s="63"/>
      <c r="G9" s="64" t="e">
        <f t="shared" si="0"/>
        <v>#DIV/0!</v>
      </c>
    </row>
    <row r="10" spans="1:7" ht="24.95" customHeight="1" x14ac:dyDescent="0.25">
      <c r="A10" s="316">
        <f>EDATE(清單!$F$2,-6)</f>
        <v>44104</v>
      </c>
      <c r="B10" s="63"/>
      <c r="C10" s="63"/>
      <c r="D10" s="63"/>
      <c r="E10" s="63"/>
      <c r="F10" s="63"/>
      <c r="G10" s="64" t="e">
        <f t="shared" si="0"/>
        <v>#DIV/0!</v>
      </c>
    </row>
    <row r="11" spans="1:7" ht="24.95" customHeight="1" x14ac:dyDescent="0.25">
      <c r="A11" s="316">
        <f>EDATE(清單!$F$2,-5)</f>
        <v>44135</v>
      </c>
      <c r="B11" s="63"/>
      <c r="C11" s="63"/>
      <c r="D11" s="63"/>
      <c r="E11" s="63"/>
      <c r="F11" s="63"/>
      <c r="G11" s="64" t="e">
        <f t="shared" si="0"/>
        <v>#DIV/0!</v>
      </c>
    </row>
    <row r="12" spans="1:7" ht="24.95" customHeight="1" x14ac:dyDescent="0.25">
      <c r="A12" s="316">
        <f>EDATE(清單!$F$2,-4)</f>
        <v>44165</v>
      </c>
      <c r="B12" s="63"/>
      <c r="C12" s="63"/>
      <c r="D12" s="63"/>
      <c r="E12" s="63"/>
      <c r="F12" s="63"/>
      <c r="G12" s="64" t="e">
        <f t="shared" si="0"/>
        <v>#DIV/0!</v>
      </c>
    </row>
    <row r="13" spans="1:7" ht="24.95" customHeight="1" x14ac:dyDescent="0.25">
      <c r="A13" s="316">
        <f>EDATE(清單!$F$2,-3)</f>
        <v>44196</v>
      </c>
      <c r="B13" s="63"/>
      <c r="C13" s="63"/>
      <c r="D13" s="63"/>
      <c r="E13" s="63"/>
      <c r="F13" s="63"/>
      <c r="G13" s="64" t="e">
        <f t="shared" si="0"/>
        <v>#DIV/0!</v>
      </c>
    </row>
    <row r="14" spans="1:7" ht="24.95" customHeight="1" x14ac:dyDescent="0.25">
      <c r="A14" s="316">
        <f>EDATE(清單!$F$2,-2)</f>
        <v>44227</v>
      </c>
      <c r="B14" s="63"/>
      <c r="C14" s="63"/>
      <c r="D14" s="63"/>
      <c r="E14" s="63"/>
      <c r="F14" s="63"/>
      <c r="G14" s="64" t="e">
        <f t="shared" si="0"/>
        <v>#DIV/0!</v>
      </c>
    </row>
    <row r="15" spans="1:7" ht="24.95" customHeight="1" x14ac:dyDescent="0.25">
      <c r="A15" s="316">
        <f>EDATE(清單!$F$2,-1)</f>
        <v>44255</v>
      </c>
      <c r="B15" s="63"/>
      <c r="C15" s="63"/>
      <c r="D15" s="63"/>
      <c r="E15" s="63"/>
      <c r="F15" s="63"/>
      <c r="G15" s="64" t="e">
        <f t="shared" si="0"/>
        <v>#DIV/0!</v>
      </c>
    </row>
    <row r="16" spans="1:7" ht="24.95" customHeight="1" x14ac:dyDescent="0.25">
      <c r="A16" s="317">
        <f>清單!$F$2</f>
        <v>44286</v>
      </c>
      <c r="B16" s="65"/>
      <c r="C16" s="65"/>
      <c r="D16" s="65"/>
      <c r="E16" s="65"/>
      <c r="F16" s="65"/>
      <c r="G16" s="66" t="e">
        <f t="shared" si="0"/>
        <v>#DIV/0!</v>
      </c>
    </row>
    <row r="17" spans="1:7" ht="24.95" customHeight="1" x14ac:dyDescent="0.25">
      <c r="A17" s="17" t="s">
        <v>167</v>
      </c>
      <c r="B17" s="63">
        <f>SUM(B5:B16)</f>
        <v>0</v>
      </c>
      <c r="C17" s="63">
        <f>SUM(C5:C16)</f>
        <v>0</v>
      </c>
      <c r="D17" s="63">
        <f>SUM(D5:D16)</f>
        <v>0</v>
      </c>
      <c r="E17" s="63">
        <f>SUM(E5:E16)</f>
        <v>0</v>
      </c>
      <c r="F17" s="63">
        <f>SUM(F5:F16)</f>
        <v>0</v>
      </c>
      <c r="G17" s="64" t="e">
        <f t="shared" si="0"/>
        <v>#DIV/0!</v>
      </c>
    </row>
    <row r="18" spans="1:7" ht="24.95" customHeight="1" x14ac:dyDescent="0.25">
      <c r="A18" s="17" t="s">
        <v>115</v>
      </c>
      <c r="B18" s="67">
        <f>B17/12</f>
        <v>0</v>
      </c>
      <c r="C18" s="67">
        <f>C17/12</f>
        <v>0</v>
      </c>
      <c r="D18" s="67">
        <f>D17/12</f>
        <v>0</v>
      </c>
      <c r="E18" s="67">
        <f>E17/12</f>
        <v>0</v>
      </c>
      <c r="F18" s="67">
        <f>F17/12</f>
        <v>0</v>
      </c>
      <c r="G18" s="64" t="e">
        <f t="shared" si="0"/>
        <v>#DIV/0!</v>
      </c>
    </row>
    <row r="19" spans="1:7" ht="16.5" x14ac:dyDescent="0.25">
      <c r="A19" s="3" t="s">
        <v>168</v>
      </c>
    </row>
    <row r="20" spans="1:7" ht="16.5" x14ac:dyDescent="0.25">
      <c r="A20" s="3" t="s">
        <v>169</v>
      </c>
    </row>
    <row r="21" spans="1:7" ht="16.5" x14ac:dyDescent="0.25">
      <c r="A21" s="3" t="s">
        <v>170</v>
      </c>
    </row>
    <row r="22" spans="1:7" ht="16.5" x14ac:dyDescent="0.25">
      <c r="A22" s="3" t="s">
        <v>171</v>
      </c>
    </row>
    <row r="23" spans="1:7" ht="16.5" x14ac:dyDescent="0.25">
      <c r="A23" s="3" t="s">
        <v>172</v>
      </c>
    </row>
    <row r="24" spans="1:7" ht="16.5" x14ac:dyDescent="0.25">
      <c r="A24" s="3" t="s">
        <v>173</v>
      </c>
    </row>
    <row r="25" spans="1:7" ht="16.5" x14ac:dyDescent="0.25">
      <c r="A25" s="3" t="s">
        <v>174</v>
      </c>
    </row>
    <row r="26" spans="1:7" ht="16.5" x14ac:dyDescent="0.25">
      <c r="A26" s="3" t="s">
        <v>175</v>
      </c>
    </row>
    <row r="27" spans="1:7" ht="16.5" x14ac:dyDescent="0.25">
      <c r="A27" s="3" t="s">
        <v>176</v>
      </c>
    </row>
    <row r="28" spans="1:7" ht="16.5" x14ac:dyDescent="0.25">
      <c r="A28" s="3" t="s">
        <v>177</v>
      </c>
    </row>
    <row r="29" spans="1:7" ht="16.5" x14ac:dyDescent="0.25">
      <c r="A29" s="3" t="s">
        <v>178</v>
      </c>
    </row>
    <row r="30" spans="1:7" ht="16.5" x14ac:dyDescent="0.25">
      <c r="A30" s="68" t="s">
        <v>179</v>
      </c>
    </row>
    <row r="31" spans="1:7" ht="16.5" x14ac:dyDescent="0.25">
      <c r="A31" s="541" t="s">
        <v>180</v>
      </c>
      <c r="B31" s="541"/>
      <c r="C31" s="542" t="s">
        <v>181</v>
      </c>
      <c r="D31" s="542"/>
      <c r="E31" s="542"/>
      <c r="F31" s="540" t="s">
        <v>182</v>
      </c>
    </row>
    <row r="32" spans="1:7" ht="16.5" x14ac:dyDescent="0.25">
      <c r="A32" s="541"/>
      <c r="B32" s="541"/>
      <c r="C32" s="523" t="s">
        <v>183</v>
      </c>
      <c r="D32" s="523"/>
      <c r="E32" s="523"/>
      <c r="F32" s="540"/>
    </row>
  </sheetData>
  <mergeCells count="7">
    <mergeCell ref="F31:F32"/>
    <mergeCell ref="C32:E32"/>
    <mergeCell ref="C1:E1"/>
    <mergeCell ref="A3:A4"/>
    <mergeCell ref="E3:E4"/>
    <mergeCell ref="A31:B32"/>
    <mergeCell ref="C31:E31"/>
  </mergeCells>
  <phoneticPr fontId="6" type="noConversion"/>
  <printOptions horizontalCentered="1"/>
  <pageMargins left="0.15748031496062992" right="0.15748031496062992" top="0.82677165354330717" bottom="0.47244094488188981" header="0.82677165354330717" footer="0.19685039370078741"/>
  <pageSetup paperSize="9" fitToWidth="0" fitToHeight="0" orientation="portrait" r:id="rId1"/>
  <headerFooter alignWithMargins="0">
    <oddFooter>&amp;L&amp;"標楷體,粗體"主管：&amp;C&amp;"標楷體,粗體"    填表人：                     填表人電話：&amp;R&amp;"標楷體,粗體"110.3.31版</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E9" sqref="E9"/>
    </sheetView>
  </sheetViews>
  <sheetFormatPr defaultColWidth="8" defaultRowHeight="24.95" customHeight="1" x14ac:dyDescent="0.25"/>
  <cols>
    <col min="1" max="1" width="11" style="3" customWidth="1"/>
    <col min="2" max="2" width="9.5" style="3" customWidth="1"/>
    <col min="3" max="3" width="12.125" style="3" customWidth="1"/>
    <col min="4" max="4" width="9.5" style="3" customWidth="1"/>
    <col min="5" max="5" width="12.125" style="3" customWidth="1"/>
    <col min="6" max="7" width="9.375" style="3" customWidth="1"/>
    <col min="8" max="9" width="12" style="3" customWidth="1"/>
    <col min="10" max="10" width="9.375" style="3" customWidth="1"/>
    <col min="11" max="11" width="12.125" style="3" customWidth="1"/>
    <col min="12" max="12" width="8" style="3" customWidth="1"/>
    <col min="13" max="16384" width="8" style="3"/>
  </cols>
  <sheetData>
    <row r="1" spans="1:11" ht="21" x14ac:dyDescent="0.25">
      <c r="A1" s="13" t="s">
        <v>15</v>
      </c>
      <c r="C1" s="517" t="s">
        <v>184</v>
      </c>
      <c r="D1" s="517"/>
      <c r="E1" s="517"/>
      <c r="F1" s="517"/>
      <c r="G1" s="517"/>
      <c r="H1" s="517"/>
      <c r="I1" s="517"/>
    </row>
    <row r="2" spans="1:11" ht="16.5" x14ac:dyDescent="0.25">
      <c r="A2" s="3" t="str">
        <f>清單!F1</f>
        <v>○○縣○○鄉農會信用部</v>
      </c>
      <c r="E2" s="3" t="str">
        <f>"檢查基準日："&amp;TEXT(清單!F2,"eeee年mm月dd日")</f>
        <v>檢查基準日：110年03月31日</v>
      </c>
      <c r="K2" s="2" t="s">
        <v>104</v>
      </c>
    </row>
    <row r="3" spans="1:11" ht="22.5" customHeight="1" x14ac:dyDescent="0.25">
      <c r="A3" s="533" t="s">
        <v>131</v>
      </c>
      <c r="B3" s="423" t="s">
        <v>185</v>
      </c>
      <c r="C3" s="423" t="s">
        <v>157</v>
      </c>
      <c r="D3" s="424" t="s">
        <v>186</v>
      </c>
      <c r="E3" s="423" t="s">
        <v>159</v>
      </c>
      <c r="F3" s="535" t="s">
        <v>187</v>
      </c>
      <c r="G3" s="535"/>
      <c r="H3" s="535" t="s">
        <v>188</v>
      </c>
      <c r="I3" s="535"/>
      <c r="J3" s="423" t="s">
        <v>189</v>
      </c>
      <c r="K3" s="423" t="s">
        <v>190</v>
      </c>
    </row>
    <row r="4" spans="1:11" ht="22.5" customHeight="1" x14ac:dyDescent="0.25">
      <c r="A4" s="533"/>
      <c r="B4" s="425" t="s">
        <v>191</v>
      </c>
      <c r="C4" s="425" t="s">
        <v>192</v>
      </c>
      <c r="D4" s="426" t="s">
        <v>193</v>
      </c>
      <c r="E4" s="425" t="s">
        <v>192</v>
      </c>
      <c r="F4" s="415" t="s">
        <v>194</v>
      </c>
      <c r="G4" s="415" t="s">
        <v>195</v>
      </c>
      <c r="H4" s="415" t="s">
        <v>194</v>
      </c>
      <c r="I4" s="415" t="s">
        <v>195</v>
      </c>
      <c r="J4" s="425" t="s">
        <v>196</v>
      </c>
      <c r="K4" s="425" t="s">
        <v>197</v>
      </c>
    </row>
    <row r="5" spans="1:11" ht="25.5" customHeight="1" x14ac:dyDescent="0.25">
      <c r="A5" s="315">
        <f>EDATE(清單!$F$2,-11)</f>
        <v>43951</v>
      </c>
      <c r="B5" s="69"/>
      <c r="C5" s="69"/>
      <c r="D5" s="70"/>
      <c r="E5" s="69"/>
      <c r="F5" s="44"/>
      <c r="G5" s="63"/>
      <c r="H5" s="69"/>
      <c r="I5" s="69"/>
      <c r="J5" s="70"/>
      <c r="K5" s="69"/>
    </row>
    <row r="6" spans="1:11" ht="25.5" customHeight="1" x14ac:dyDescent="0.25">
      <c r="A6" s="316">
        <f>EDATE(清單!$F$2,-10)</f>
        <v>43982</v>
      </c>
      <c r="B6" s="63"/>
      <c r="C6" s="63"/>
      <c r="D6" s="71"/>
      <c r="E6" s="63"/>
      <c r="F6" s="44"/>
      <c r="G6" s="63"/>
      <c r="H6" s="63"/>
      <c r="I6" s="63"/>
      <c r="J6" s="71"/>
      <c r="K6" s="63"/>
    </row>
    <row r="7" spans="1:11" ht="25.5" customHeight="1" x14ac:dyDescent="0.25">
      <c r="A7" s="316">
        <f>EDATE(清單!$F$2,-9)</f>
        <v>44012</v>
      </c>
      <c r="B7" s="63"/>
      <c r="C7" s="63"/>
      <c r="D7" s="71"/>
      <c r="E7" s="63"/>
      <c r="F7" s="44"/>
      <c r="G7" s="63"/>
      <c r="H7" s="63"/>
      <c r="I7" s="63"/>
      <c r="J7" s="71"/>
      <c r="K7" s="63"/>
    </row>
    <row r="8" spans="1:11" ht="25.5" customHeight="1" x14ac:dyDescent="0.25">
      <c r="A8" s="316">
        <f>EDATE(清單!$F$2,-8)</f>
        <v>44043</v>
      </c>
      <c r="B8" s="63"/>
      <c r="C8" s="63"/>
      <c r="D8" s="71"/>
      <c r="E8" s="63"/>
      <c r="F8" s="44"/>
      <c r="G8" s="63"/>
      <c r="H8" s="63"/>
      <c r="I8" s="63"/>
      <c r="J8" s="71"/>
      <c r="K8" s="63"/>
    </row>
    <row r="9" spans="1:11" ht="25.5" customHeight="1" x14ac:dyDescent="0.25">
      <c r="A9" s="316">
        <f>EDATE(清單!$F$2,-7)</f>
        <v>44074</v>
      </c>
      <c r="B9" s="63"/>
      <c r="C9" s="63"/>
      <c r="D9" s="71"/>
      <c r="E9" s="63"/>
      <c r="F9" s="44"/>
      <c r="G9" s="63"/>
      <c r="H9" s="63"/>
      <c r="I9" s="63"/>
      <c r="J9" s="71"/>
      <c r="K9" s="63"/>
    </row>
    <row r="10" spans="1:11" ht="25.5" customHeight="1" x14ac:dyDescent="0.25">
      <c r="A10" s="316">
        <f>EDATE(清單!$F$2,-6)</f>
        <v>44104</v>
      </c>
      <c r="B10" s="63"/>
      <c r="C10" s="63"/>
      <c r="D10" s="71"/>
      <c r="E10" s="63"/>
      <c r="F10" s="44"/>
      <c r="G10" s="63"/>
      <c r="H10" s="63"/>
      <c r="I10" s="63"/>
      <c r="J10" s="71"/>
      <c r="K10" s="63"/>
    </row>
    <row r="11" spans="1:11" ht="25.5" customHeight="1" x14ac:dyDescent="0.25">
      <c r="A11" s="316">
        <f>EDATE(清單!$F$2,-5)</f>
        <v>44135</v>
      </c>
      <c r="B11" s="63"/>
      <c r="C11" s="63"/>
      <c r="D11" s="71"/>
      <c r="E11" s="63"/>
      <c r="F11" s="44"/>
      <c r="G11" s="63"/>
      <c r="H11" s="63"/>
      <c r="I11" s="63"/>
      <c r="J11" s="71"/>
      <c r="K11" s="63"/>
    </row>
    <row r="12" spans="1:11" ht="25.5" customHeight="1" x14ac:dyDescent="0.25">
      <c r="A12" s="316">
        <f>EDATE(清單!$F$2,-4)</f>
        <v>44165</v>
      </c>
      <c r="B12" s="63"/>
      <c r="C12" s="63"/>
      <c r="D12" s="71"/>
      <c r="E12" s="63"/>
      <c r="F12" s="44"/>
      <c r="G12" s="63"/>
      <c r="H12" s="63"/>
      <c r="I12" s="63"/>
      <c r="J12" s="71"/>
      <c r="K12" s="63"/>
    </row>
    <row r="13" spans="1:11" ht="25.5" customHeight="1" x14ac:dyDescent="0.25">
      <c r="A13" s="316">
        <f>EDATE(清單!$F$2,-3)</f>
        <v>44196</v>
      </c>
      <c r="B13" s="63"/>
      <c r="C13" s="63"/>
      <c r="D13" s="71"/>
      <c r="E13" s="63"/>
      <c r="F13" s="44"/>
      <c r="G13" s="63"/>
      <c r="H13" s="63"/>
      <c r="I13" s="63"/>
      <c r="J13" s="71"/>
      <c r="K13" s="63"/>
    </row>
    <row r="14" spans="1:11" ht="25.5" customHeight="1" x14ac:dyDescent="0.25">
      <c r="A14" s="316">
        <f>EDATE(清單!$F$2,-2)</f>
        <v>44227</v>
      </c>
      <c r="B14" s="63"/>
      <c r="C14" s="63"/>
      <c r="D14" s="71"/>
      <c r="E14" s="63"/>
      <c r="F14" s="44"/>
      <c r="G14" s="63"/>
      <c r="H14" s="63"/>
      <c r="I14" s="63"/>
      <c r="J14" s="71"/>
      <c r="K14" s="63"/>
    </row>
    <row r="15" spans="1:11" ht="25.5" customHeight="1" x14ac:dyDescent="0.25">
      <c r="A15" s="316">
        <f>EDATE(清單!$F$2,-1)</f>
        <v>44255</v>
      </c>
      <c r="B15" s="63"/>
      <c r="C15" s="63"/>
      <c r="D15" s="71"/>
      <c r="E15" s="63"/>
      <c r="F15" s="44"/>
      <c r="G15" s="63"/>
      <c r="H15" s="63"/>
      <c r="I15" s="63"/>
      <c r="J15" s="71"/>
      <c r="K15" s="63"/>
    </row>
    <row r="16" spans="1:11" ht="25.5" customHeight="1" x14ac:dyDescent="0.25">
      <c r="A16" s="317">
        <f>清單!$F$2</f>
        <v>44286</v>
      </c>
      <c r="B16" s="65"/>
      <c r="C16" s="65"/>
      <c r="D16" s="72"/>
      <c r="E16" s="65"/>
      <c r="F16" s="44"/>
      <c r="G16" s="63"/>
      <c r="H16" s="65"/>
      <c r="I16" s="65"/>
      <c r="J16" s="72"/>
      <c r="K16" s="65"/>
    </row>
    <row r="17" spans="1:11" ht="25.5" customHeight="1" x14ac:dyDescent="0.25">
      <c r="A17" s="73" t="s">
        <v>167</v>
      </c>
      <c r="B17" s="63">
        <f t="shared" ref="B17:K17" si="0">SUM(B5:B16)</f>
        <v>0</v>
      </c>
      <c r="C17" s="63">
        <f t="shared" si="0"/>
        <v>0</v>
      </c>
      <c r="D17" s="63">
        <f t="shared" si="0"/>
        <v>0</v>
      </c>
      <c r="E17" s="63">
        <f t="shared" si="0"/>
        <v>0</v>
      </c>
      <c r="F17" s="63">
        <f t="shared" si="0"/>
        <v>0</v>
      </c>
      <c r="G17" s="63">
        <f t="shared" si="0"/>
        <v>0</v>
      </c>
      <c r="H17" s="63">
        <f t="shared" si="0"/>
        <v>0</v>
      </c>
      <c r="I17" s="63">
        <f t="shared" si="0"/>
        <v>0</v>
      </c>
      <c r="J17" s="63">
        <f t="shared" si="0"/>
        <v>0</v>
      </c>
      <c r="K17" s="63">
        <f t="shared" si="0"/>
        <v>0</v>
      </c>
    </row>
    <row r="18" spans="1:11" ht="25.5" customHeight="1" x14ac:dyDescent="0.25">
      <c r="A18" s="73" t="s">
        <v>115</v>
      </c>
      <c r="B18" s="74"/>
      <c r="C18" s="44">
        <f>C17/12</f>
        <v>0</v>
      </c>
      <c r="D18" s="74"/>
      <c r="E18" s="44">
        <f>E17/12</f>
        <v>0</v>
      </c>
      <c r="F18" s="74"/>
      <c r="G18" s="74"/>
      <c r="H18" s="44">
        <f>H17/12</f>
        <v>0</v>
      </c>
      <c r="I18" s="44">
        <f>I17/12</f>
        <v>0</v>
      </c>
      <c r="J18" s="74"/>
      <c r="K18" s="63">
        <f>MAX(0,K17/12)</f>
        <v>0</v>
      </c>
    </row>
    <row r="19" spans="1:11" ht="25.5" customHeight="1" x14ac:dyDescent="0.25">
      <c r="A19" s="73" t="s">
        <v>198</v>
      </c>
      <c r="B19" s="543" t="e">
        <f>B17/C18</f>
        <v>#DIV/0!</v>
      </c>
      <c r="C19" s="543"/>
      <c r="D19" s="543" t="e">
        <f>D17/E18</f>
        <v>#DIV/0!</v>
      </c>
      <c r="E19" s="543"/>
      <c r="F19" s="76"/>
      <c r="G19" s="76"/>
      <c r="H19" s="75" t="e">
        <f>F17/H18</f>
        <v>#DIV/0!</v>
      </c>
      <c r="I19" s="75" t="e">
        <f>G17/I18</f>
        <v>#DIV/0!</v>
      </c>
      <c r="J19" s="543">
        <f>J17/MAX(1,K18)</f>
        <v>0</v>
      </c>
      <c r="K19" s="543"/>
    </row>
    <row r="20" spans="1:11" ht="16.5" x14ac:dyDescent="0.25">
      <c r="A20" s="3" t="s">
        <v>199</v>
      </c>
    </row>
    <row r="21" spans="1:11" ht="16.5" x14ac:dyDescent="0.25">
      <c r="A21" s="3" t="s">
        <v>200</v>
      </c>
    </row>
    <row r="22" spans="1:11" ht="16.5" x14ac:dyDescent="0.25">
      <c r="A22" s="3" t="s">
        <v>201</v>
      </c>
    </row>
    <row r="23" spans="1:11" ht="16.5" x14ac:dyDescent="0.25">
      <c r="A23" s="3" t="s">
        <v>202</v>
      </c>
    </row>
    <row r="24" spans="1:11" ht="16.5" x14ac:dyDescent="0.25">
      <c r="A24" s="3" t="s">
        <v>203</v>
      </c>
    </row>
    <row r="25" spans="1:11" ht="20.100000000000001" customHeight="1" x14ac:dyDescent="0.25"/>
  </sheetData>
  <mergeCells count="7">
    <mergeCell ref="J19:K19"/>
    <mergeCell ref="C1:I1"/>
    <mergeCell ref="A3:A4"/>
    <mergeCell ref="F3:G3"/>
    <mergeCell ref="H3:I3"/>
    <mergeCell ref="B19:C19"/>
    <mergeCell ref="D19:E19"/>
  </mergeCells>
  <phoneticPr fontId="6" type="noConversion"/>
  <printOptions horizontalCentered="1"/>
  <pageMargins left="0.98425196850393704" right="0.23622047244094491" top="0.19685039370078741" bottom="0.43307086614173229" header="0.15748031496062992" footer="0.15748031496062992"/>
  <pageSetup paperSize="9" fitToWidth="0" fitToHeight="0" orientation="landscape" r:id="rId1"/>
  <headerFooter alignWithMargins="0">
    <oddFooter>&amp;L&amp;"標楷體,粗體"主管：&amp;C&amp;"標楷體,粗體"    填表人：                     填表人電話：&amp;R&amp;"標楷體,粗體"110.3.31版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4" workbookViewId="0">
      <selection activeCell="C36" sqref="C36"/>
    </sheetView>
  </sheetViews>
  <sheetFormatPr defaultColWidth="8" defaultRowHeight="16.5" x14ac:dyDescent="0.25"/>
  <cols>
    <col min="1" max="1" width="3.75" customWidth="1"/>
    <col min="2" max="2" width="18.375" customWidth="1"/>
    <col min="3" max="4" width="9.5" customWidth="1"/>
    <col min="5" max="5" width="12.375" customWidth="1"/>
    <col min="6" max="7" width="10.375" customWidth="1"/>
    <col min="8" max="8" width="14.75" customWidth="1"/>
    <col min="9" max="9" width="8" customWidth="1"/>
  </cols>
  <sheetData>
    <row r="1" spans="1:8" ht="21" x14ac:dyDescent="0.3">
      <c r="A1" s="77" t="s">
        <v>17</v>
      </c>
      <c r="B1" s="78"/>
      <c r="D1" s="502" t="s">
        <v>18</v>
      </c>
      <c r="E1" s="502"/>
      <c r="F1" s="502"/>
    </row>
    <row r="2" spans="1:8" s="1" customFormat="1" ht="24.6" customHeight="1" x14ac:dyDescent="0.25">
      <c r="A2" s="3" t="str">
        <f>清單!F1</f>
        <v>○○縣○○鄉農會信用部</v>
      </c>
      <c r="B2" s="3"/>
      <c r="C2" s="3"/>
      <c r="D2" s="523" t="str">
        <f>"檢查基準日："&amp;TEXT(清單!F2,"eeee年mm月dd日")</f>
        <v>檢查基準日：110年03月31日</v>
      </c>
      <c r="E2" s="523"/>
      <c r="F2" s="523"/>
      <c r="H2" s="2" t="s">
        <v>104</v>
      </c>
    </row>
    <row r="3" spans="1:8" s="1" customFormat="1" x14ac:dyDescent="0.25">
      <c r="B3" s="79" t="s">
        <v>204</v>
      </c>
      <c r="D3" s="80"/>
      <c r="E3" s="80"/>
      <c r="F3" s="80"/>
      <c r="H3" s="2"/>
    </row>
    <row r="4" spans="1:8" s="81" customFormat="1" ht="33" x14ac:dyDescent="0.25">
      <c r="A4" s="547" t="s">
        <v>205</v>
      </c>
      <c r="B4" s="533" t="s">
        <v>206</v>
      </c>
      <c r="C4" s="427" t="s">
        <v>207</v>
      </c>
      <c r="D4" s="533" t="s">
        <v>208</v>
      </c>
      <c r="E4" s="533" t="s">
        <v>209</v>
      </c>
      <c r="F4" s="428" t="s">
        <v>210</v>
      </c>
      <c r="G4" s="533" t="s">
        <v>211</v>
      </c>
      <c r="H4" s="533" t="s">
        <v>212</v>
      </c>
    </row>
    <row r="5" spans="1:8" s="81" customFormat="1" x14ac:dyDescent="0.25">
      <c r="A5" s="547"/>
      <c r="B5" s="533"/>
      <c r="C5" s="429" t="s">
        <v>213</v>
      </c>
      <c r="D5" s="533"/>
      <c r="E5" s="533"/>
      <c r="F5" s="430" t="s">
        <v>214</v>
      </c>
      <c r="G5" s="533"/>
      <c r="H5" s="533"/>
    </row>
    <row r="6" spans="1:8" ht="19.899999999999999" customHeight="1" x14ac:dyDescent="0.25">
      <c r="A6" s="544" t="s">
        <v>215</v>
      </c>
      <c r="B6" s="5"/>
      <c r="C6" s="82"/>
      <c r="D6" s="82"/>
      <c r="E6" s="82"/>
      <c r="F6" s="82"/>
      <c r="G6" s="82"/>
      <c r="H6" s="5"/>
    </row>
    <row r="7" spans="1:8" ht="19.899999999999999" customHeight="1" x14ac:dyDescent="0.25">
      <c r="A7" s="544"/>
      <c r="B7" s="5"/>
      <c r="C7" s="82"/>
      <c r="D7" s="82"/>
      <c r="E7" s="82"/>
      <c r="F7" s="82"/>
      <c r="G7" s="82"/>
      <c r="H7" s="5"/>
    </row>
    <row r="8" spans="1:8" ht="19.899999999999999" customHeight="1" x14ac:dyDescent="0.25">
      <c r="A8" s="544"/>
      <c r="B8" s="5"/>
      <c r="C8" s="82"/>
      <c r="D8" s="82"/>
      <c r="E8" s="82"/>
      <c r="F8" s="82"/>
      <c r="G8" s="82"/>
      <c r="H8" s="5"/>
    </row>
    <row r="9" spans="1:8" ht="19.899999999999999" customHeight="1" x14ac:dyDescent="0.25">
      <c r="A9" s="544"/>
      <c r="B9" s="6"/>
      <c r="C9" s="83"/>
      <c r="D9" s="83"/>
      <c r="E9" s="83"/>
      <c r="F9" s="83"/>
      <c r="G9" s="83"/>
      <c r="H9" s="6"/>
    </row>
    <row r="10" spans="1:8" ht="24" customHeight="1" x14ac:dyDescent="0.25">
      <c r="A10" s="544"/>
      <c r="B10" s="4" t="s">
        <v>216</v>
      </c>
      <c r="C10" s="84"/>
      <c r="D10" s="84"/>
      <c r="E10" s="84"/>
      <c r="F10" s="84"/>
      <c r="G10" s="85">
        <f>SUM(G6:G9)</f>
        <v>0</v>
      </c>
      <c r="H10" s="86"/>
    </row>
    <row r="11" spans="1:8" ht="36.6" customHeight="1" x14ac:dyDescent="0.25">
      <c r="A11" s="545" t="s">
        <v>217</v>
      </c>
      <c r="B11" s="417" t="s">
        <v>218</v>
      </c>
      <c r="C11" s="417" t="s">
        <v>219</v>
      </c>
      <c r="D11" s="414" t="s">
        <v>208</v>
      </c>
      <c r="E11" s="417" t="s">
        <v>209</v>
      </c>
      <c r="F11" s="417" t="s">
        <v>220</v>
      </c>
      <c r="G11" s="417" t="s">
        <v>211</v>
      </c>
      <c r="H11" s="417" t="s">
        <v>212</v>
      </c>
    </row>
    <row r="12" spans="1:8" ht="19.899999999999999" customHeight="1" x14ac:dyDescent="0.25">
      <c r="A12" s="545"/>
      <c r="B12" s="5"/>
      <c r="C12" s="82"/>
      <c r="D12" s="82"/>
      <c r="E12" s="82"/>
      <c r="F12" s="82"/>
      <c r="G12" s="82"/>
      <c r="H12" s="5"/>
    </row>
    <row r="13" spans="1:8" ht="19.899999999999999" customHeight="1" x14ac:dyDescent="0.25">
      <c r="A13" s="545"/>
      <c r="B13" s="5"/>
      <c r="C13" s="82"/>
      <c r="D13" s="82"/>
      <c r="E13" s="82"/>
      <c r="F13" s="82"/>
      <c r="G13" s="82"/>
      <c r="H13" s="5"/>
    </row>
    <row r="14" spans="1:8" ht="19.899999999999999" customHeight="1" x14ac:dyDescent="0.25">
      <c r="A14" s="545"/>
      <c r="B14" s="5"/>
      <c r="C14" s="82"/>
      <c r="D14" s="82"/>
      <c r="E14" s="82"/>
      <c r="F14" s="82"/>
      <c r="G14" s="82"/>
      <c r="H14" s="5"/>
    </row>
    <row r="15" spans="1:8" ht="19.899999999999999" customHeight="1" x14ac:dyDescent="0.25">
      <c r="A15" s="545"/>
      <c r="B15" s="5"/>
      <c r="C15" s="82"/>
      <c r="D15" s="82"/>
      <c r="E15" s="82"/>
      <c r="F15" s="82"/>
      <c r="G15" s="82"/>
      <c r="H15" s="5"/>
    </row>
    <row r="16" spans="1:8" ht="24" customHeight="1" x14ac:dyDescent="0.25">
      <c r="A16" s="545"/>
      <c r="B16" s="4" t="s">
        <v>216</v>
      </c>
      <c r="C16" s="84"/>
      <c r="D16" s="84"/>
      <c r="E16" s="84"/>
      <c r="F16" s="82">
        <f>SUM(F12:F15)</f>
        <v>0</v>
      </c>
      <c r="G16" s="82">
        <f>SUM(G12:G15)</f>
        <v>0</v>
      </c>
      <c r="H16" s="86"/>
    </row>
    <row r="17" spans="1:8" ht="24" customHeight="1" x14ac:dyDescent="0.25">
      <c r="A17" s="546" t="s">
        <v>221</v>
      </c>
      <c r="B17" s="546"/>
      <c r="C17" s="84"/>
      <c r="D17" s="84"/>
      <c r="E17" s="84"/>
      <c r="F17" s="82">
        <f>F16</f>
        <v>0</v>
      </c>
      <c r="G17" s="85">
        <f>G10+G16</f>
        <v>0</v>
      </c>
      <c r="H17" s="86"/>
    </row>
    <row r="18" spans="1:8" ht="24" customHeight="1" x14ac:dyDescent="0.25">
      <c r="B18" s="79" t="s">
        <v>222</v>
      </c>
    </row>
    <row r="19" spans="1:8" s="81" customFormat="1" ht="33" x14ac:dyDescent="0.25">
      <c r="A19" s="547" t="s">
        <v>205</v>
      </c>
      <c r="B19" s="533" t="s">
        <v>206</v>
      </c>
      <c r="C19" s="427" t="s">
        <v>207</v>
      </c>
      <c r="D19" s="533" t="s">
        <v>208</v>
      </c>
      <c r="E19" s="533" t="s">
        <v>209</v>
      </c>
      <c r="F19" s="428" t="s">
        <v>210</v>
      </c>
      <c r="G19" s="533" t="s">
        <v>211</v>
      </c>
      <c r="H19" s="533" t="s">
        <v>78</v>
      </c>
    </row>
    <row r="20" spans="1:8" s="81" customFormat="1" x14ac:dyDescent="0.25">
      <c r="A20" s="547"/>
      <c r="B20" s="533"/>
      <c r="C20" s="431" t="s">
        <v>213</v>
      </c>
      <c r="D20" s="533"/>
      <c r="E20" s="533"/>
      <c r="F20" s="430" t="s">
        <v>214</v>
      </c>
      <c r="G20" s="533"/>
      <c r="H20" s="533"/>
    </row>
    <row r="21" spans="1:8" ht="19.899999999999999" customHeight="1" x14ac:dyDescent="0.25">
      <c r="A21" s="544" t="s">
        <v>215</v>
      </c>
      <c r="B21" s="5"/>
      <c r="C21" s="82"/>
      <c r="D21" s="82"/>
      <c r="E21" s="82"/>
      <c r="F21" s="82"/>
      <c r="G21" s="82"/>
      <c r="H21" s="5"/>
    </row>
    <row r="22" spans="1:8" ht="19.899999999999999" customHeight="1" x14ac:dyDescent="0.25">
      <c r="A22" s="544"/>
      <c r="B22" s="5"/>
      <c r="C22" s="82"/>
      <c r="D22" s="82"/>
      <c r="E22" s="82"/>
      <c r="F22" s="82"/>
      <c r="G22" s="82"/>
      <c r="H22" s="5"/>
    </row>
    <row r="23" spans="1:8" ht="19.899999999999999" customHeight="1" x14ac:dyDescent="0.25">
      <c r="A23" s="544"/>
      <c r="B23" s="6"/>
      <c r="C23" s="83"/>
      <c r="D23" s="83"/>
      <c r="E23" s="83"/>
      <c r="F23" s="83"/>
      <c r="G23" s="83"/>
      <c r="H23" s="6"/>
    </row>
    <row r="24" spans="1:8" ht="19.899999999999999" customHeight="1" x14ac:dyDescent="0.25">
      <c r="A24" s="544"/>
      <c r="B24" s="5"/>
      <c r="C24" s="82"/>
      <c r="D24" s="82"/>
      <c r="E24" s="82"/>
      <c r="F24" s="82"/>
      <c r="G24" s="82"/>
      <c r="H24" s="5"/>
    </row>
    <row r="25" spans="1:8" ht="23.25" customHeight="1" x14ac:dyDescent="0.25">
      <c r="A25" s="544"/>
      <c r="B25" s="4" t="s">
        <v>216</v>
      </c>
      <c r="C25" s="84"/>
      <c r="D25" s="84"/>
      <c r="E25" s="84"/>
      <c r="F25" s="84"/>
      <c r="G25" s="85">
        <f>SUM(G21:G24)</f>
        <v>0</v>
      </c>
      <c r="H25" s="86"/>
    </row>
    <row r="26" spans="1:8" ht="28.9" customHeight="1" x14ac:dyDescent="0.25">
      <c r="A26" s="545" t="s">
        <v>217</v>
      </c>
      <c r="B26" s="417" t="s">
        <v>218</v>
      </c>
      <c r="C26" s="417" t="s">
        <v>219</v>
      </c>
      <c r="D26" s="414" t="s">
        <v>208</v>
      </c>
      <c r="E26" s="417" t="s">
        <v>209</v>
      </c>
      <c r="F26" s="417" t="s">
        <v>220</v>
      </c>
      <c r="G26" s="417" t="s">
        <v>211</v>
      </c>
      <c r="H26" s="417" t="s">
        <v>78</v>
      </c>
    </row>
    <row r="27" spans="1:8" ht="19.899999999999999" customHeight="1" x14ac:dyDescent="0.25">
      <c r="A27" s="545"/>
      <c r="B27" s="5"/>
      <c r="C27" s="82"/>
      <c r="D27" s="82"/>
      <c r="E27" s="82"/>
      <c r="F27" s="82"/>
      <c r="G27" s="82"/>
      <c r="H27" s="5"/>
    </row>
    <row r="28" spans="1:8" ht="19.899999999999999" customHeight="1" x14ac:dyDescent="0.25">
      <c r="A28" s="545"/>
      <c r="B28" s="5"/>
      <c r="C28" s="82"/>
      <c r="D28" s="82"/>
      <c r="E28" s="82"/>
      <c r="F28" s="82"/>
      <c r="G28" s="82"/>
      <c r="H28" s="5"/>
    </row>
    <row r="29" spans="1:8" ht="19.899999999999999" customHeight="1" x14ac:dyDescent="0.25">
      <c r="A29" s="545"/>
      <c r="B29" s="5"/>
      <c r="C29" s="82"/>
      <c r="D29" s="82"/>
      <c r="E29" s="82"/>
      <c r="F29" s="82"/>
      <c r="G29" s="82"/>
      <c r="H29" s="5"/>
    </row>
    <row r="30" spans="1:8" ht="19.899999999999999" customHeight="1" x14ac:dyDescent="0.25">
      <c r="A30" s="545"/>
      <c r="B30" s="5"/>
      <c r="C30" s="82"/>
      <c r="D30" s="82"/>
      <c r="E30" s="82"/>
      <c r="F30" s="82"/>
      <c r="G30" s="82"/>
      <c r="H30" s="5"/>
    </row>
    <row r="31" spans="1:8" ht="23.25" customHeight="1" x14ac:dyDescent="0.25">
      <c r="A31" s="545"/>
      <c r="B31" s="4" t="s">
        <v>216</v>
      </c>
      <c r="C31" s="84"/>
      <c r="D31" s="84"/>
      <c r="E31" s="84"/>
      <c r="F31" s="82">
        <f>SUM(F27:F30)</f>
        <v>0</v>
      </c>
      <c r="G31" s="82">
        <f>SUM(G27:G30)</f>
        <v>0</v>
      </c>
      <c r="H31" s="86"/>
    </row>
    <row r="32" spans="1:8" ht="23.25" customHeight="1" x14ac:dyDescent="0.25">
      <c r="A32" s="546" t="s">
        <v>221</v>
      </c>
      <c r="B32" s="546"/>
      <c r="C32" s="84"/>
      <c r="D32" s="84"/>
      <c r="E32" s="84"/>
      <c r="F32" s="82">
        <f>F31</f>
        <v>0</v>
      </c>
      <c r="G32" s="85">
        <f>G25+G31</f>
        <v>0</v>
      </c>
      <c r="H32" s="86"/>
    </row>
    <row r="33" spans="1:8" s="79" customFormat="1" x14ac:dyDescent="0.25">
      <c r="A33" s="1" t="str">
        <f>"註：1.本表僅填列上次檢查（"&amp;TEXT(清單!F3,"eeee年mm月dd日")&amp;"）至本次檢查基準日（"&amp;TEXT(清單!F2,"eeee年mm月dd日")&amp;"）增減項目。"</f>
        <v>註：1.本表僅填列上次檢查（2019年03月31日）至本次檢查基準日（2021年03月31日）增減項目。</v>
      </c>
      <c r="B33" s="1"/>
      <c r="C33" s="1"/>
      <c r="D33" s="1"/>
      <c r="E33" s="1"/>
      <c r="F33" s="1"/>
      <c r="G33" s="1"/>
      <c r="H33" s="1"/>
    </row>
    <row r="34" spans="1:8" s="79" customFormat="1" x14ac:dyDescent="0.25">
      <c r="A34" s="1"/>
      <c r="B34" s="1" t="s">
        <v>964</v>
      </c>
      <c r="C34" s="1"/>
      <c r="D34" s="1"/>
      <c r="E34" s="1"/>
      <c r="F34" s="1"/>
      <c r="G34" s="1"/>
      <c r="H34" s="1"/>
    </row>
    <row r="35" spans="1:8" s="79" customFormat="1" x14ac:dyDescent="0.25">
      <c r="A35" s="1"/>
      <c r="B35" s="1" t="s">
        <v>963</v>
      </c>
      <c r="C35" s="1"/>
      <c r="D35" s="1"/>
      <c r="E35" s="1"/>
      <c r="F35" s="1"/>
      <c r="G35" s="1"/>
      <c r="H35" s="1"/>
    </row>
  </sheetData>
  <mergeCells count="20">
    <mergeCell ref="D1:F1"/>
    <mergeCell ref="D2:F2"/>
    <mergeCell ref="A4:A5"/>
    <mergeCell ref="B4:B5"/>
    <mergeCell ref="D4:D5"/>
    <mergeCell ref="E4:E5"/>
    <mergeCell ref="H19:H20"/>
    <mergeCell ref="A21:A25"/>
    <mergeCell ref="A26:A31"/>
    <mergeCell ref="A32:B32"/>
    <mergeCell ref="G4:G5"/>
    <mergeCell ref="H4:H5"/>
    <mergeCell ref="A6:A10"/>
    <mergeCell ref="A11:A16"/>
    <mergeCell ref="A17:B17"/>
    <mergeCell ref="A19:A20"/>
    <mergeCell ref="B19:B20"/>
    <mergeCell ref="D19:D20"/>
    <mergeCell ref="E19:E20"/>
    <mergeCell ref="G19:G20"/>
  </mergeCells>
  <phoneticPr fontId="6" type="noConversion"/>
  <printOptions horizontalCentered="1"/>
  <pageMargins left="0.15748031496062992" right="0.15748031496062992" top="0.70866141732283472" bottom="0.43307086614173229" header="0.70866141732283472" footer="0.19685039370078741"/>
  <pageSetup paperSize="9" fitToWidth="0" fitToHeight="0" orientation="portrait" r:id="rId1"/>
  <headerFooter alignWithMargins="0">
    <oddFooter>&amp;L&amp;"標楷體,粗體"主管：&amp;C&amp;"標楷體,粗體"    填表人：                     填表人電話：&amp;R&amp;"標楷體,粗體"110.3.31版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45</vt:i4>
      </vt:variant>
      <vt:variant>
        <vt:lpstr>已命名的範圍</vt:lpstr>
      </vt:variant>
      <vt:variant>
        <vt:i4>14</vt:i4>
      </vt:variant>
    </vt:vector>
  </HeadingPairs>
  <TitlesOfParts>
    <vt:vector size="59" baseType="lpstr">
      <vt:lpstr>清單</vt:lpstr>
      <vt:lpstr>B1</vt:lpstr>
      <vt:lpstr>B2</vt:lpstr>
      <vt:lpstr>B3</vt:lpstr>
      <vt:lpstr>B4</vt:lpstr>
      <vt:lpstr>B4-1</vt:lpstr>
      <vt:lpstr>B5</vt:lpstr>
      <vt:lpstr>B6</vt:lpstr>
      <vt:lpstr>B7</vt:lpstr>
      <vt:lpstr>B8</vt:lpstr>
      <vt:lpstr>B9</vt:lpstr>
      <vt:lpstr>B10</vt:lpstr>
      <vt:lpstr>B11</vt:lpstr>
      <vt:lpstr>B12</vt:lpstr>
      <vt:lpstr>B13</vt:lpstr>
      <vt:lpstr>B14</vt:lpstr>
      <vt:lpstr>B15</vt:lpstr>
      <vt:lpstr>B15-1</vt:lpstr>
      <vt:lpstr>B16</vt:lpstr>
      <vt:lpstr>B17</vt:lpstr>
      <vt:lpstr>B18</vt:lpstr>
      <vt:lpstr>B19</vt:lpstr>
      <vt:lpstr>B20</vt:lpstr>
      <vt:lpstr>B20-1</vt:lpstr>
      <vt:lpstr>B20-2</vt:lpstr>
      <vt:lpstr>B21</vt:lpstr>
      <vt:lpstr>B22</vt:lpstr>
      <vt:lpstr>B23</vt:lpstr>
      <vt:lpstr>B24</vt:lpstr>
      <vt:lpstr>B25</vt:lpstr>
      <vt:lpstr>B26</vt:lpstr>
      <vt:lpstr>B27</vt:lpstr>
      <vt:lpstr>B28</vt:lpstr>
      <vt:lpstr>B29</vt:lpstr>
      <vt:lpstr>B30</vt:lpstr>
      <vt:lpstr>B31</vt:lpstr>
      <vt:lpstr>B32</vt:lpstr>
      <vt:lpstr>B33</vt:lpstr>
      <vt:lpstr>B34</vt:lpstr>
      <vt:lpstr>B35</vt:lpstr>
      <vt:lpstr>B36</vt:lpstr>
      <vt:lpstr>B37</vt:lpstr>
      <vt:lpstr>B38</vt:lpstr>
      <vt:lpstr>B39</vt:lpstr>
      <vt:lpstr>B40</vt:lpstr>
      <vt:lpstr>'B16'!Print_Area</vt:lpstr>
      <vt:lpstr>'B17'!Print_Area</vt:lpstr>
      <vt:lpstr>'B20-1'!Print_Area</vt:lpstr>
      <vt:lpstr>'B22'!Print_Area</vt:lpstr>
      <vt:lpstr>'B23'!Print_Area</vt:lpstr>
      <vt:lpstr>'B24'!Print_Area</vt:lpstr>
      <vt:lpstr>'B25'!Print_Area</vt:lpstr>
      <vt:lpstr>'B30'!Print_Area</vt:lpstr>
      <vt:lpstr>'B31'!Print_Area</vt:lpstr>
      <vt:lpstr>'B36'!Print_Area</vt:lpstr>
      <vt:lpstr>'B39'!Print_Area</vt:lpstr>
      <vt:lpstr>'B8'!Print_Area</vt:lpstr>
      <vt:lpstr>'B9'!Print_Area</vt:lpstr>
      <vt:lpstr>清單!Print_Area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CDIC</dc:creator>
  <cp:lastModifiedBy>黃信瑋</cp:lastModifiedBy>
  <cp:lastPrinted>2021-04-08T02:03:18Z</cp:lastPrinted>
  <dcterms:created xsi:type="dcterms:W3CDTF">2001-02-02T02:56:48Z</dcterms:created>
  <dcterms:modified xsi:type="dcterms:W3CDTF">2021-04-12T02:31:26Z</dcterms:modified>
</cp:coreProperties>
</file>